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120" yWindow="90" windowWidth="20640" windowHeight="11760"/>
  </bookViews>
  <sheets>
    <sheet name="Administrativos" sheetId="5" r:id="rId1"/>
    <sheet name="Fortalecimiento" sheetId="6" r:id="rId2"/>
  </sheets>
  <calcPr calcId="125725"/>
</workbook>
</file>

<file path=xl/calcChain.xml><?xml version="1.0" encoding="utf-8"?>
<calcChain xmlns="http://schemas.openxmlformats.org/spreadsheetml/2006/main">
  <c r="N70" i="6"/>
  <c r="S70" s="1"/>
  <c r="I219" i="5" l="1"/>
  <c r="J219"/>
  <c r="K219"/>
  <c r="L219"/>
  <c r="M219"/>
  <c r="O219"/>
  <c r="P219"/>
  <c r="Q219"/>
  <c r="R219"/>
  <c r="H219"/>
  <c r="N217"/>
  <c r="S217" s="1"/>
  <c r="N218"/>
  <c r="S218" s="1"/>
  <c r="N216"/>
  <c r="S216" s="1"/>
  <c r="N215" l="1"/>
  <c r="S215" s="1"/>
  <c r="N214" l="1"/>
  <c r="N80" i="6"/>
  <c r="S80" s="1"/>
  <c r="S214" i="5" l="1"/>
  <c r="N68" i="6"/>
  <c r="S68" s="1"/>
  <c r="N69"/>
  <c r="S69" s="1"/>
  <c r="N79" l="1"/>
  <c r="S79" s="1"/>
  <c r="N67"/>
  <c r="S67" s="1"/>
  <c r="N213" i="5" l="1"/>
  <c r="S213" s="1"/>
  <c r="N212" l="1"/>
  <c r="S212" s="1"/>
  <c r="N211" l="1"/>
  <c r="S211" s="1"/>
  <c r="I130" l="1"/>
  <c r="J130"/>
  <c r="K130"/>
  <c r="L130"/>
  <c r="M130"/>
  <c r="O130"/>
  <c r="P130"/>
  <c r="Q130"/>
  <c r="R130"/>
  <c r="H130"/>
  <c r="N129"/>
  <c r="S129" s="1"/>
  <c r="N209" l="1"/>
  <c r="S209" s="1"/>
  <c r="N210"/>
  <c r="S210" s="1"/>
  <c r="N208" l="1"/>
  <c r="S208" s="1"/>
  <c r="N66" i="6" l="1"/>
  <c r="S66" s="1"/>
  <c r="N65"/>
  <c r="S65" s="1"/>
  <c r="N64"/>
  <c r="S64" s="1"/>
  <c r="N207" i="5" l="1"/>
  <c r="S207" s="1"/>
  <c r="N77" i="6"/>
  <c r="S77" s="1"/>
  <c r="N78"/>
  <c r="S78" s="1"/>
  <c r="N76"/>
  <c r="S76" s="1"/>
  <c r="N206" i="5"/>
  <c r="S206" s="1"/>
  <c r="N205" l="1"/>
  <c r="S205" s="1"/>
  <c r="N204" l="1"/>
  <c r="S204" s="1"/>
  <c r="N203"/>
  <c r="S203" s="1"/>
  <c r="N202" l="1"/>
  <c r="S202" s="1"/>
  <c r="N32" i="6"/>
  <c r="I33" i="5" l="1"/>
  <c r="J33"/>
  <c r="K33"/>
  <c r="L33"/>
  <c r="M33"/>
  <c r="O33"/>
  <c r="P33"/>
  <c r="Q33"/>
  <c r="R33"/>
  <c r="H33"/>
  <c r="N32"/>
  <c r="S32" s="1"/>
  <c r="N9" i="6" l="1"/>
  <c r="S9" s="1"/>
  <c r="N63" l="1"/>
  <c r="S63" s="1"/>
  <c r="N201" i="5" l="1"/>
  <c r="S201" s="1"/>
  <c r="N87" l="1"/>
  <c r="S87" s="1"/>
  <c r="I94" l="1"/>
  <c r="J94"/>
  <c r="K94"/>
  <c r="L94"/>
  <c r="M94"/>
  <c r="O94"/>
  <c r="P94"/>
  <c r="Q94"/>
  <c r="R94"/>
  <c r="H94"/>
  <c r="N93"/>
  <c r="S93" s="1"/>
  <c r="N92"/>
  <c r="S92" s="1"/>
  <c r="N86"/>
  <c r="S86" s="1"/>
  <c r="N85"/>
  <c r="S85" s="1"/>
  <c r="N84"/>
  <c r="S84" s="1"/>
  <c r="N82"/>
  <c r="S82" s="1"/>
  <c r="N78"/>
  <c r="S78" s="1"/>
  <c r="N23"/>
  <c r="S23" s="1"/>
  <c r="N66"/>
  <c r="S66" s="1"/>
  <c r="N61"/>
  <c r="S61" s="1"/>
  <c r="N199" l="1"/>
  <c r="S199" s="1"/>
  <c r="N200"/>
  <c r="S200" s="1"/>
  <c r="N198" l="1"/>
  <c r="S198" s="1"/>
  <c r="N197" l="1"/>
  <c r="N128"/>
  <c r="S128" s="1"/>
  <c r="N196"/>
  <c r="S196" s="1"/>
  <c r="S197" l="1"/>
  <c r="I84" i="6"/>
  <c r="J84"/>
  <c r="K84"/>
  <c r="L84"/>
  <c r="M84"/>
  <c r="O84"/>
  <c r="P84"/>
  <c r="Q84"/>
  <c r="R84"/>
  <c r="H84"/>
  <c r="N56" i="5"/>
  <c r="S56" s="1"/>
  <c r="N31" l="1"/>
  <c r="S31" l="1"/>
  <c r="N75" i="6"/>
  <c r="S75" s="1"/>
  <c r="N74"/>
  <c r="S74" s="1"/>
  <c r="N195" i="5"/>
  <c r="S195" s="1"/>
  <c r="N194"/>
  <c r="S194" s="1"/>
  <c r="N62" i="6"/>
  <c r="S62" s="1"/>
  <c r="N193" i="5" l="1"/>
  <c r="S193" s="1"/>
  <c r="N192" l="1"/>
  <c r="N191"/>
  <c r="N190"/>
  <c r="S190" s="1"/>
  <c r="S192" l="1"/>
  <c r="S191"/>
  <c r="N127"/>
  <c r="S127" s="1"/>
  <c r="N189" l="1"/>
  <c r="N61" i="6"/>
  <c r="S61" s="1"/>
  <c r="N60"/>
  <c r="S60" s="1"/>
  <c r="S189" i="5" l="1"/>
  <c r="N188"/>
  <c r="S188" s="1"/>
  <c r="N59" i="6" l="1"/>
  <c r="S59" s="1"/>
  <c r="N187" i="5" l="1"/>
  <c r="S187" s="1"/>
  <c r="N58" i="6" l="1"/>
  <c r="S58" s="1"/>
  <c r="N186" i="5"/>
  <c r="S186" s="1"/>
  <c r="N177"/>
  <c r="S177" l="1"/>
  <c r="M13" i="6"/>
  <c r="L13"/>
  <c r="K13"/>
  <c r="J13"/>
  <c r="I13"/>
  <c r="H13"/>
  <c r="N7" i="5" l="1"/>
  <c r="S7" s="1"/>
  <c r="N30"/>
  <c r="S30" s="1"/>
  <c r="N57" i="6" l="1"/>
  <c r="S57" s="1"/>
  <c r="N56" l="1"/>
  <c r="S56" s="1"/>
  <c r="N19" i="5" l="1"/>
  <c r="S19" s="1"/>
  <c r="N114" l="1"/>
  <c r="S114" s="1"/>
  <c r="N184" l="1"/>
  <c r="N185"/>
  <c r="N169"/>
  <c r="S169" s="1"/>
  <c r="S184" l="1"/>
  <c r="S185"/>
  <c r="N83" i="6"/>
  <c r="S83" s="1"/>
  <c r="N55" l="1"/>
  <c r="S55" s="1"/>
  <c r="N54" l="1"/>
  <c r="S54" s="1"/>
  <c r="N53"/>
  <c r="S53" s="1"/>
  <c r="N52" l="1"/>
  <c r="S52" s="1"/>
  <c r="N51" l="1"/>
  <c r="S51" s="1"/>
  <c r="N183" i="5" l="1"/>
  <c r="N182"/>
  <c r="S182" s="1"/>
  <c r="S183" l="1"/>
  <c r="N50" i="6" l="1"/>
  <c r="S50" s="1"/>
  <c r="N181" i="5" l="1"/>
  <c r="S181" s="1"/>
  <c r="N180" l="1"/>
  <c r="S180" s="1"/>
  <c r="N29"/>
  <c r="S29" s="1"/>
  <c r="K45" l="1"/>
  <c r="N30" i="6" l="1"/>
  <c r="N31"/>
  <c r="S31" s="1"/>
  <c r="S32"/>
  <c r="N33"/>
  <c r="S33" s="1"/>
  <c r="N34"/>
  <c r="S34" s="1"/>
  <c r="N35"/>
  <c r="S35" s="1"/>
  <c r="N36"/>
  <c r="S36" s="1"/>
  <c r="N37"/>
  <c r="S37" s="1"/>
  <c r="N38"/>
  <c r="N39"/>
  <c r="S39" s="1"/>
  <c r="N40"/>
  <c r="S40" s="1"/>
  <c r="N41"/>
  <c r="S41" s="1"/>
  <c r="N42"/>
  <c r="S42" s="1"/>
  <c r="N43"/>
  <c r="S43" s="1"/>
  <c r="N44"/>
  <c r="S44" s="1"/>
  <c r="N45"/>
  <c r="S45" s="1"/>
  <c r="N46"/>
  <c r="S46" s="1"/>
  <c r="N47"/>
  <c r="S47" s="1"/>
  <c r="N48"/>
  <c r="S48" s="1"/>
  <c r="N49"/>
  <c r="S49" s="1"/>
  <c r="N71"/>
  <c r="S71" s="1"/>
  <c r="N72"/>
  <c r="S72" s="1"/>
  <c r="N73"/>
  <c r="S73" s="1"/>
  <c r="N81"/>
  <c r="S81" s="1"/>
  <c r="N82"/>
  <c r="S82" s="1"/>
  <c r="N7"/>
  <c r="N8"/>
  <c r="S8" s="1"/>
  <c r="N10"/>
  <c r="S10" s="1"/>
  <c r="N11"/>
  <c r="S11" s="1"/>
  <c r="N12"/>
  <c r="S12" s="1"/>
  <c r="N6"/>
  <c r="S6" s="1"/>
  <c r="R13"/>
  <c r="Q13"/>
  <c r="P13"/>
  <c r="N149" i="5"/>
  <c r="N150"/>
  <c r="S150" s="1"/>
  <c r="N151"/>
  <c r="S151" s="1"/>
  <c r="N152"/>
  <c r="S152" s="1"/>
  <c r="N153"/>
  <c r="S153" s="1"/>
  <c r="N154"/>
  <c r="S154" s="1"/>
  <c r="N155"/>
  <c r="S155" s="1"/>
  <c r="N156"/>
  <c r="N157"/>
  <c r="S157" s="1"/>
  <c r="N158"/>
  <c r="S158" s="1"/>
  <c r="N159"/>
  <c r="S159" s="1"/>
  <c r="N160"/>
  <c r="S160" s="1"/>
  <c r="N161"/>
  <c r="S161" s="1"/>
  <c r="N162"/>
  <c r="S162" s="1"/>
  <c r="N163"/>
  <c r="S163" s="1"/>
  <c r="N164"/>
  <c r="S164" s="1"/>
  <c r="N165"/>
  <c r="S165" s="1"/>
  <c r="N166"/>
  <c r="S166" s="1"/>
  <c r="N167"/>
  <c r="S167" s="1"/>
  <c r="N168"/>
  <c r="S168" s="1"/>
  <c r="N170"/>
  <c r="N171"/>
  <c r="S171" s="1"/>
  <c r="N172"/>
  <c r="N173"/>
  <c r="N174"/>
  <c r="S174" s="1"/>
  <c r="N175"/>
  <c r="S175" s="1"/>
  <c r="N176"/>
  <c r="N178"/>
  <c r="S178" s="1"/>
  <c r="N179"/>
  <c r="S179" s="1"/>
  <c r="N112"/>
  <c r="S112" s="1"/>
  <c r="N113"/>
  <c r="S113" s="1"/>
  <c r="N115"/>
  <c r="S115" s="1"/>
  <c r="N116"/>
  <c r="S116" s="1"/>
  <c r="N117"/>
  <c r="S117" s="1"/>
  <c r="N118"/>
  <c r="S118" s="1"/>
  <c r="N119"/>
  <c r="S119" s="1"/>
  <c r="N120"/>
  <c r="S120" s="1"/>
  <c r="N121"/>
  <c r="S121" s="1"/>
  <c r="N122"/>
  <c r="S122" s="1"/>
  <c r="N123"/>
  <c r="S123" s="1"/>
  <c r="N124"/>
  <c r="S124" s="1"/>
  <c r="N125"/>
  <c r="S125" s="1"/>
  <c r="N126"/>
  <c r="S126" s="1"/>
  <c r="N111"/>
  <c r="N130" s="1"/>
  <c r="O52"/>
  <c r="K52"/>
  <c r="J52"/>
  <c r="O45"/>
  <c r="N57"/>
  <c r="S57" s="1"/>
  <c r="N58"/>
  <c r="S58" s="1"/>
  <c r="N59"/>
  <c r="S59" s="1"/>
  <c r="N60"/>
  <c r="S60" s="1"/>
  <c r="N62"/>
  <c r="S62" s="1"/>
  <c r="N63"/>
  <c r="S63" s="1"/>
  <c r="N64"/>
  <c r="S64" s="1"/>
  <c r="N65"/>
  <c r="S65" s="1"/>
  <c r="N67"/>
  <c r="S67" s="1"/>
  <c r="N68"/>
  <c r="S68" s="1"/>
  <c r="N69"/>
  <c r="S69" s="1"/>
  <c r="N70"/>
  <c r="S70" s="1"/>
  <c r="N71"/>
  <c r="S71" s="1"/>
  <c r="N72"/>
  <c r="S72" s="1"/>
  <c r="N73"/>
  <c r="S73" s="1"/>
  <c r="N74"/>
  <c r="S74" s="1"/>
  <c r="N75"/>
  <c r="S75" s="1"/>
  <c r="N76"/>
  <c r="S76" s="1"/>
  <c r="N77"/>
  <c r="S77" s="1"/>
  <c r="N79"/>
  <c r="S79" s="1"/>
  <c r="N80"/>
  <c r="S80" s="1"/>
  <c r="N81"/>
  <c r="S81" s="1"/>
  <c r="N83"/>
  <c r="S83" s="1"/>
  <c r="N88"/>
  <c r="S88" s="1"/>
  <c r="N89"/>
  <c r="S89" s="1"/>
  <c r="N90"/>
  <c r="S90" s="1"/>
  <c r="N91"/>
  <c r="S91" s="1"/>
  <c r="N55"/>
  <c r="N49"/>
  <c r="S49" s="1"/>
  <c r="N50"/>
  <c r="S50" s="1"/>
  <c r="N51"/>
  <c r="S51" s="1"/>
  <c r="N48"/>
  <c r="S48" s="1"/>
  <c r="M45"/>
  <c r="L45"/>
  <c r="J45"/>
  <c r="N219" l="1"/>
  <c r="S176"/>
  <c r="S173"/>
  <c r="S55"/>
  <c r="S94" s="1"/>
  <c r="N94"/>
  <c r="N84" i="6"/>
  <c r="S172" i="5"/>
  <c r="S170"/>
  <c r="S7" i="6"/>
  <c r="N13"/>
  <c r="S156" i="5"/>
  <c r="S52"/>
  <c r="S30" i="6"/>
  <c r="S38"/>
  <c r="S149" i="5"/>
  <c r="J96"/>
  <c r="S111"/>
  <c r="S130" s="1"/>
  <c r="O96"/>
  <c r="K96"/>
  <c r="O13" i="6"/>
  <c r="N37" i="5"/>
  <c r="S37" s="1"/>
  <c r="N38"/>
  <c r="S38" s="1"/>
  <c r="N39"/>
  <c r="S39" s="1"/>
  <c r="N40"/>
  <c r="S40" s="1"/>
  <c r="N41"/>
  <c r="S41" s="1"/>
  <c r="N42"/>
  <c r="S42" s="1"/>
  <c r="N43"/>
  <c r="S43" s="1"/>
  <c r="N44"/>
  <c r="S44" s="1"/>
  <c r="N36"/>
  <c r="N8"/>
  <c r="S8" s="1"/>
  <c r="N9"/>
  <c r="S9" s="1"/>
  <c r="N10"/>
  <c r="S10" s="1"/>
  <c r="N11"/>
  <c r="S11" s="1"/>
  <c r="N12"/>
  <c r="S12" s="1"/>
  <c r="N13"/>
  <c r="S13" s="1"/>
  <c r="N14"/>
  <c r="S14" s="1"/>
  <c r="N15"/>
  <c r="S15" s="1"/>
  <c r="N16"/>
  <c r="S16" s="1"/>
  <c r="N17"/>
  <c r="S17" s="1"/>
  <c r="N18"/>
  <c r="S18" s="1"/>
  <c r="N20"/>
  <c r="S20" s="1"/>
  <c r="N21"/>
  <c r="S21" s="1"/>
  <c r="N22"/>
  <c r="S22" s="1"/>
  <c r="N24"/>
  <c r="S24" s="1"/>
  <c r="N25"/>
  <c r="S25" s="1"/>
  <c r="N26"/>
  <c r="S26" s="1"/>
  <c r="N27"/>
  <c r="S27" s="1"/>
  <c r="N28"/>
  <c r="S28" s="1"/>
  <c r="N6"/>
  <c r="R52"/>
  <c r="Q52"/>
  <c r="P52"/>
  <c r="M52"/>
  <c r="L52"/>
  <c r="I52"/>
  <c r="H52"/>
  <c r="R45"/>
  <c r="Q45"/>
  <c r="P45"/>
  <c r="I45"/>
  <c r="H45"/>
  <c r="S219" l="1"/>
  <c r="S84" i="6"/>
  <c r="N33" i="5"/>
  <c r="I96"/>
  <c r="Q96"/>
  <c r="P96"/>
  <c r="H96"/>
  <c r="N45"/>
  <c r="S36"/>
  <c r="S45" s="1"/>
  <c r="S6"/>
  <c r="S33" s="1"/>
  <c r="S13" i="6"/>
  <c r="R96" i="5"/>
  <c r="M96"/>
  <c r="L96"/>
  <c r="S85" i="6" l="1"/>
  <c r="S96" i="5"/>
  <c r="S225" s="1"/>
  <c r="N52"/>
  <c r="N96" s="1"/>
</calcChain>
</file>

<file path=xl/sharedStrings.xml><?xml version="1.0" encoding="utf-8"?>
<sst xmlns="http://schemas.openxmlformats.org/spreadsheetml/2006/main" count="1363" uniqueCount="465">
  <si>
    <t>MUNICIPIO DE JUANACATLAN</t>
  </si>
  <si>
    <t>No.</t>
  </si>
  <si>
    <t>NOMBRE</t>
  </si>
  <si>
    <t>PUESTO</t>
  </si>
  <si>
    <t>DEPARTAMENTO</t>
  </si>
  <si>
    <t>RAMO</t>
  </si>
  <si>
    <t>CLAVE</t>
  </si>
  <si>
    <t>NIVEL</t>
  </si>
  <si>
    <t>IMPORTE</t>
  </si>
  <si>
    <t>SUBSIDIO AL EMPLEO</t>
  </si>
  <si>
    <t>AGUINALDO</t>
  </si>
  <si>
    <t>PRIMA VACACIONAL</t>
  </si>
  <si>
    <t>TIEMPO EXTRA</t>
  </si>
  <si>
    <t>COMPENSACION</t>
  </si>
  <si>
    <t>SUMA</t>
  </si>
  <si>
    <t>I.S.P.T.</t>
  </si>
  <si>
    <t>OTRAS RETENCIONES</t>
  </si>
  <si>
    <t>PRESTAMO</t>
  </si>
  <si>
    <t>NEXTEL</t>
  </si>
  <si>
    <t>NETO</t>
  </si>
  <si>
    <t>GOBERNACION</t>
  </si>
  <si>
    <t>PRESIDENTE MUNICIPAL</t>
  </si>
  <si>
    <t>PRESIDENCIA</t>
  </si>
  <si>
    <t>5111-100-101</t>
  </si>
  <si>
    <t>I</t>
  </si>
  <si>
    <t>AUXILIAR ADMINISTRATIVO</t>
  </si>
  <si>
    <t>III</t>
  </si>
  <si>
    <t>RUBEN RUVALCABA SUAREZ</t>
  </si>
  <si>
    <t>5111-300-101</t>
  </si>
  <si>
    <t>SINDICATURA</t>
  </si>
  <si>
    <t>SECRETARIA GENERAL</t>
  </si>
  <si>
    <t>REGIDOR</t>
  </si>
  <si>
    <t>AYUNTAMIENTO</t>
  </si>
  <si>
    <t>OFICIALIA MAYOR ADMINISTRATIVA</t>
  </si>
  <si>
    <t>HUMBERTO PADILLA BRISEÑO</t>
  </si>
  <si>
    <t>COORDINADOR</t>
  </si>
  <si>
    <t>EDUCACION, CULTURA  Y DEPORTE</t>
  </si>
  <si>
    <t>LUIS ALBERTO BERNAL JIMENEZ</t>
  </si>
  <si>
    <t>VELADOR</t>
  </si>
  <si>
    <t xml:space="preserve">CULTURA </t>
  </si>
  <si>
    <t>JUAN HERNANDEZ SERRANO</t>
  </si>
  <si>
    <t>DIRECTOR GENERAL</t>
  </si>
  <si>
    <t>REGISTRO CIVIL</t>
  </si>
  <si>
    <t>MARTHA FLORES PRADO</t>
  </si>
  <si>
    <t>II</t>
  </si>
  <si>
    <t>5111-300-201</t>
  </si>
  <si>
    <t>HECTOR HUGO GUTIERREZ CERVANTES</t>
  </si>
  <si>
    <t>JURIDICO</t>
  </si>
  <si>
    <t>TOTAL GOBERNACION</t>
  </si>
  <si>
    <t>HACIENDA MUNICIPAL</t>
  </si>
  <si>
    <t>J. GUADALUPE MEZA FLORES</t>
  </si>
  <si>
    <t>ENC. HACIENDA MUNICIPAL</t>
  </si>
  <si>
    <t xml:space="preserve">HACIENDA MUNICIPAL </t>
  </si>
  <si>
    <t>RAQUEL OROZCO RAMIREZ</t>
  </si>
  <si>
    <t>AUXILIAR DE EGRESOS</t>
  </si>
  <si>
    <t>CLAUDIA ESTEFANIA MORALES TORRES</t>
  </si>
  <si>
    <t>RUVELIA CORTES ELIZONDO</t>
  </si>
  <si>
    <t>AUXILIAR DE INGRESOS</t>
  </si>
  <si>
    <t>MAYRA GRACIELA GOMEZ GARCIA</t>
  </si>
  <si>
    <t>MIRIAM MORA TORRES</t>
  </si>
  <si>
    <t>CATASTRO</t>
  </si>
  <si>
    <t>CONTRALOR</t>
  </si>
  <si>
    <t>CONTRALORIA</t>
  </si>
  <si>
    <t>PADRON Y LICENCIAS</t>
  </si>
  <si>
    <t>TOTAL HACIENDA MUNICIPAL</t>
  </si>
  <si>
    <t>OBRAS PUBLICAS</t>
  </si>
  <si>
    <t>ISRAEL CERVANTES ALVAREZ</t>
  </si>
  <si>
    <t>TOTAL OBRAS PUBLICAS</t>
  </si>
  <si>
    <t>SERVICIOS PUBLICOS</t>
  </si>
  <si>
    <t>AGUA POTABLE</t>
  </si>
  <si>
    <t>EFRAIN LOPEZ GARCIA</t>
  </si>
  <si>
    <t>AUXILIAR AGUA POTABLE A</t>
  </si>
  <si>
    <t>VALENTE GARCIA CONTRERAS</t>
  </si>
  <si>
    <r>
      <t xml:space="preserve">JOSE LUIS </t>
    </r>
    <r>
      <rPr>
        <sz val="12"/>
        <rFont val="Calibri"/>
        <family val="2"/>
      </rPr>
      <t>ATILANO DE LEON</t>
    </r>
  </si>
  <si>
    <t>PEDRO HUMBERTO MURGUIA LOPEZ</t>
  </si>
  <si>
    <t>IV</t>
  </si>
  <si>
    <t>GONZALO SALAZAR VENEGAS</t>
  </si>
  <si>
    <t xml:space="preserve">ANTONIO ANGEL HUERTA </t>
  </si>
  <si>
    <t>AUXILIAR AGUA POTABLE D</t>
  </si>
  <si>
    <t>RAMON GARCIA ESPINOZA</t>
  </si>
  <si>
    <t>AUXILIAR  AGUA POTABLE B</t>
  </si>
  <si>
    <t>MARTIN GARCIA ESPINOZA</t>
  </si>
  <si>
    <t>DESARROLLO RURAL</t>
  </si>
  <si>
    <t>MEDICO</t>
  </si>
  <si>
    <t>SERVICIOS MEDICOS</t>
  </si>
  <si>
    <t>NORBERTO ARTURO GONZALEZ PALAFOX</t>
  </si>
  <si>
    <t>JESUS VAZQUEZ ROSALES</t>
  </si>
  <si>
    <t>PARAMEDICO (COORDINADOR DE PARAMEDICOS)</t>
  </si>
  <si>
    <t>MA. DE JESUS OLIVA GONZALES</t>
  </si>
  <si>
    <t>PARAMEDICO</t>
  </si>
  <si>
    <t>IDANIA ARISBED PRADO NUÑEZ</t>
  </si>
  <si>
    <t>ENFERMERA</t>
  </si>
  <si>
    <t>FRANCISCO JAVIER SILVA DURAN</t>
  </si>
  <si>
    <t>MARIA VERONICA MONTERO USEDA</t>
  </si>
  <si>
    <t>GUADALUPE ANAHI RAMIREZ RAMIREZ</t>
  </si>
  <si>
    <t>ROBERTO CARLOS PUENTE MUÑIZ</t>
  </si>
  <si>
    <t>SERVICIOS PUBLICOS GENERALES</t>
  </si>
  <si>
    <t>EMILIO MARQUEZ HERNANDEZ</t>
  </si>
  <si>
    <t>EDUARDO CURIEL PEREZ</t>
  </si>
  <si>
    <t>SANTIAGO ZAYYUM BRISEÑO GUTIERREZ</t>
  </si>
  <si>
    <t>MAURO CERVANTES BRISEÑO</t>
  </si>
  <si>
    <t>GREGORIO JIMENEZ MORENO</t>
  </si>
  <si>
    <t xml:space="preserve">RAFAEL HERMOSILLO BOTELLO </t>
  </si>
  <si>
    <t>RAFAEL VELAZQUEZ LOPEZ</t>
  </si>
  <si>
    <t>MECANICO</t>
  </si>
  <si>
    <t>JULIO CESAR CURIEL PEREZ</t>
  </si>
  <si>
    <t>ROBERTO GONZALEZ MORENO</t>
  </si>
  <si>
    <t xml:space="preserve">SERGIO CRUZ VALDIVIA </t>
  </si>
  <si>
    <t>JAIME NAVARRO VIZCARRA</t>
  </si>
  <si>
    <t>INSPECTOR DE GANADERIA</t>
  </si>
  <si>
    <t xml:space="preserve">J. JESUS BRISEÑO AMANTE </t>
  </si>
  <si>
    <t>VICTOR MANUEL PEREZ COSIO</t>
  </si>
  <si>
    <t>TOTAL SERVICIOS PUBLICOS</t>
  </si>
  <si>
    <t>LCP. J. GUADALUPE MEZA FLORES</t>
  </si>
  <si>
    <t xml:space="preserve">JUBILADOS </t>
  </si>
  <si>
    <t>NO.</t>
  </si>
  <si>
    <t xml:space="preserve">NIVEL </t>
  </si>
  <si>
    <t>JUBILADO</t>
  </si>
  <si>
    <t xml:space="preserve">SECRETARIA GENERAL </t>
  </si>
  <si>
    <t>5252-100-101</t>
  </si>
  <si>
    <t>J. ROSARIO RAMOS VALDOVINOS</t>
  </si>
  <si>
    <t>ELPIDIO GARCIA MALDONADO</t>
  </si>
  <si>
    <t>JOSE GARCIA MALDONADO</t>
  </si>
  <si>
    <t>ABEL GARCIA IÑIGUEZ</t>
  </si>
  <si>
    <t>PETRA CHILAR BARRIOS</t>
  </si>
  <si>
    <t>EDUARDO BENITEZ LOMELI</t>
  </si>
  <si>
    <t>J. JESUS RAMIREZ MARQUEZ</t>
  </si>
  <si>
    <t>CATARINO GOMEZ CRUZ</t>
  </si>
  <si>
    <t>AURELIO VENEGAS VIZCARRA</t>
  </si>
  <si>
    <t>CESAR OCTAVIO NUÑEZ VACA</t>
  </si>
  <si>
    <t xml:space="preserve">TOTAL DE JUBILADOS </t>
  </si>
  <si>
    <t>EVENTUALES</t>
  </si>
  <si>
    <t>EVENTUAL</t>
  </si>
  <si>
    <t xml:space="preserve">COMEDOR COMUNITARIO </t>
  </si>
  <si>
    <t>5112-200-101</t>
  </si>
  <si>
    <t>ROGELIO MARQUEZ HERNANDEZ</t>
  </si>
  <si>
    <t>JOSE FLORES VENEGAS</t>
  </si>
  <si>
    <t>JUAN JAUREGUI IBARRA</t>
  </si>
  <si>
    <t>JOSE LUIS MUÑOZ RAMIREZ</t>
  </si>
  <si>
    <t xml:space="preserve">TOTAL DE EVENTUALES </t>
  </si>
  <si>
    <t>SEGURIDAD PUBLICA</t>
  </si>
  <si>
    <t>PEDRO CASTELLANOS CERNA</t>
  </si>
  <si>
    <t>PROTECCION CIVIL Y BOMBEROS</t>
  </si>
  <si>
    <t>JORGE MEDINA GONZALEZ</t>
  </si>
  <si>
    <t>OFICIAL</t>
  </si>
  <si>
    <t>JUAN ENRIQUE ACEVES GONZALEZ</t>
  </si>
  <si>
    <t>TOTAL SEGURIDAD PUBLICA</t>
  </si>
  <si>
    <t xml:space="preserve">POLICIAS EVENTUALES </t>
  </si>
  <si>
    <t xml:space="preserve">SEGURIDAD PUBLICA </t>
  </si>
  <si>
    <t>5112-200-201</t>
  </si>
  <si>
    <t xml:space="preserve">ALFREDO LOZANO CORTES </t>
  </si>
  <si>
    <t xml:space="preserve">TOTAL SEGURIDAD PUBLICA </t>
  </si>
  <si>
    <t xml:space="preserve">JOSE MARROQUIN VENEGAS </t>
  </si>
  <si>
    <t>CHOFER A</t>
  </si>
  <si>
    <t>CHOFER B</t>
  </si>
  <si>
    <t>RAMIRO VELAZQUEZ VALLIN</t>
  </si>
  <si>
    <t>DIONISIO VIZCARRA GAMON</t>
  </si>
  <si>
    <t>JESUS ALEJANDRO CUELLAR ALVAREZ</t>
  </si>
  <si>
    <t xml:space="preserve">LEONEL AGUAYO CARDENAS </t>
  </si>
  <si>
    <t xml:space="preserve">ANGEL CRUZ CABRERA </t>
  </si>
  <si>
    <t>MANUEL ESPINOZA VELAZQUEZ</t>
  </si>
  <si>
    <t xml:space="preserve">OFICIAL EVENTUAL </t>
  </si>
  <si>
    <t>MOISES TORRES RAMIREZ</t>
  </si>
  <si>
    <t>MARIO ALBERTO CERVANTES ELIZONDO</t>
  </si>
  <si>
    <t xml:space="preserve">JULIO CESAR TAPIA MURGUIA </t>
  </si>
  <si>
    <t>VIALIDAD Y TRANSITO</t>
  </si>
  <si>
    <t>AGENTE DE VIALIDAD</t>
  </si>
  <si>
    <t>MARTIN BERNAL RUVALCABA</t>
  </si>
  <si>
    <t>COMISARIO</t>
  </si>
  <si>
    <t>AUXILIAR DE ASEO PUBLICO B</t>
  </si>
  <si>
    <t>AUXILIAR AGUA POTABLE B</t>
  </si>
  <si>
    <t>AUXILIAR DE PLANTA DE TRATAMIENTO</t>
  </si>
  <si>
    <t>V</t>
  </si>
  <si>
    <t>ELVIRA CAMPOS GUTIERREZ</t>
  </si>
  <si>
    <t>DAVID PEREZ GARCIA</t>
  </si>
  <si>
    <t>ALFREDO ALVAREZ HUERTA</t>
  </si>
  <si>
    <t>EVERARDO GONZALEZ CARMONA</t>
  </si>
  <si>
    <t>ANABEL VARGAS GARCIA</t>
  </si>
  <si>
    <t>LUIS DAVID ALMEIDA RENDON</t>
  </si>
  <si>
    <t>LIZBETH ALEJANDRA SALAZAR VENEGAS</t>
  </si>
  <si>
    <t>HUMBERTO ALEJANDRO ROCHA PERFECTO</t>
  </si>
  <si>
    <t>MANUEL JESUS RUIZ OROZCO</t>
  </si>
  <si>
    <t>VIGILANTE</t>
  </si>
  <si>
    <t>PASCUAL RAMOS RAMOS</t>
  </si>
  <si>
    <t>ADOLFO JUAN CAMPOS GUTIERREZ</t>
  </si>
  <si>
    <t>CESAR OMAR ROCHA PERFECTO</t>
  </si>
  <si>
    <t>MARINA MONSERRAT MURGUIA VALDEZ</t>
  </si>
  <si>
    <t>SERVICIOS GENERALES</t>
  </si>
  <si>
    <t>ABRAHAM VENEGAS REYES</t>
  </si>
  <si>
    <t>JOSE MARIA BARRERA TAVAREZ</t>
  </si>
  <si>
    <t>JOSE ENRIQUE MEDELES HERNANDEZ</t>
  </si>
  <si>
    <t>MARIA DELGADILLO HUERTA</t>
  </si>
  <si>
    <t>ROGELIO MACIAS RUIZ</t>
  </si>
  <si>
    <t>ASPIRANTE A POLICIA</t>
  </si>
  <si>
    <t>POLICIA</t>
  </si>
  <si>
    <t>AARON ISRAEL CARRERO GARCIA</t>
  </si>
  <si>
    <t>MARTHA ANAID MURGUIA ACEVES</t>
  </si>
  <si>
    <t>UNIDAD DE TRANSPARENCIA</t>
  </si>
  <si>
    <t>ADAN GARCIA CONTRERAS</t>
  </si>
  <si>
    <t>FILIBERTO ISRAEL MACIAS GONZALEZ</t>
  </si>
  <si>
    <t>MARTIN HERNANDEZ LOPEZ</t>
  </si>
  <si>
    <t>OFELIA LUQUE MUÑOZ</t>
  </si>
  <si>
    <t>INSTITUTO DE LA MUJER, INSTITUTO DE LA JUVENTUD</t>
  </si>
  <si>
    <t>MARISOL CARMONA NUÑO</t>
  </si>
  <si>
    <t>HECTOR ROJAS PEDROZA</t>
  </si>
  <si>
    <t xml:space="preserve">JUZGADO MUNICIPAL </t>
  </si>
  <si>
    <t>ERIK HERNANDEZ RAMIREZ</t>
  </si>
  <si>
    <t xml:space="preserve">BERTHA ALICIA VELAZQUEZ OCEGUEDA </t>
  </si>
  <si>
    <t>MARIA DEL ROSARIO BORRUEL PIMENTEL</t>
  </si>
  <si>
    <t>LORENA PONCE SUAREZ</t>
  </si>
  <si>
    <t>NAZARIO VILLALPANDO CHOLICO</t>
  </si>
  <si>
    <t>OLGA LIDIA MALDONADO LOPEZ</t>
  </si>
  <si>
    <t>YESENIA ESTRADA IBARRA</t>
  </si>
  <si>
    <t>ARMANDO DANIEL RODRIGUEZ JIMENEZ</t>
  </si>
  <si>
    <t>ADRIANA CORTES GONZALEZ</t>
  </si>
  <si>
    <t>SINDICO</t>
  </si>
  <si>
    <t>SECRETARIO GENERAL</t>
  </si>
  <si>
    <t xml:space="preserve">SINDICATURA </t>
  </si>
  <si>
    <t>VICTOR LUCIO ALVAREZ DE ANDA</t>
  </si>
  <si>
    <t>YOBANA CHAVEZ VALENZUELA</t>
  </si>
  <si>
    <t>JUAN JOSE QUIRARTE ALMARAZ</t>
  </si>
  <si>
    <t>MARLEN FLORES TERRONES</t>
  </si>
  <si>
    <t>FRANCISCO DE LA CERDA SUAREZ</t>
  </si>
  <si>
    <t>ALEXIS MABEL CHAVEZ DUEÑAS</t>
  </si>
  <si>
    <t>FLOR CECILIA TORRES ROCHA</t>
  </si>
  <si>
    <t>NALLELY  PEREZ VELAZQUEZ</t>
  </si>
  <si>
    <t>CONTRALORIA CIUDADANA</t>
  </si>
  <si>
    <t>ALVARO JESUS TORRES ORIA</t>
  </si>
  <si>
    <t>JUEZ MUNICIPAL</t>
  </si>
  <si>
    <t>CORAL HERNANDEZ HUERTA</t>
  </si>
  <si>
    <t>SUSANA DE ANDA ROBLES</t>
  </si>
  <si>
    <t>RAUL PORTILLO PRADO</t>
  </si>
  <si>
    <t>FRANCISCO JAVIER VELAZQUEZ PEREZ</t>
  </si>
  <si>
    <t>JAY-01-02018-21/01</t>
  </si>
  <si>
    <t>JPM-01-02018-21/01</t>
  </si>
  <si>
    <t>JAY-05-02018-21/01</t>
  </si>
  <si>
    <t>JAY-06-02018-21/01</t>
  </si>
  <si>
    <t>JAY-07-02018-21/01</t>
  </si>
  <si>
    <t>JAY-08-02018-21/01</t>
  </si>
  <si>
    <t>JAY-09-02018-21/01</t>
  </si>
  <si>
    <t>JAY-10-02018-21/01</t>
  </si>
  <si>
    <t>JAY-12-02018-21/01</t>
  </si>
  <si>
    <t>JAY-11-02018-21/01</t>
  </si>
  <si>
    <t>JCU-02-02018-21/03</t>
  </si>
  <si>
    <t>JCU-03-02018-21/03</t>
  </si>
  <si>
    <t>JRC-01-02018-21/01</t>
  </si>
  <si>
    <t>JJU-01-02018-21/01</t>
  </si>
  <si>
    <t>JHM-01-02018-21/01</t>
  </si>
  <si>
    <t>JHM-02-02018-21/02</t>
  </si>
  <si>
    <t>JHM-05-02018-21/02</t>
  </si>
  <si>
    <t>JCT-01-02018-21/01</t>
  </si>
  <si>
    <t>JCT-03-02018-21/03</t>
  </si>
  <si>
    <t>JCC-01-02018-21/01</t>
  </si>
  <si>
    <t>JCC-02-02018-21/03</t>
  </si>
  <si>
    <t>JOP-01-02018-21/01</t>
  </si>
  <si>
    <t>JOP-02-02018-21/02</t>
  </si>
  <si>
    <t>JOP-03-02018-21/03</t>
  </si>
  <si>
    <t>JOP-04-02018-21/03</t>
  </si>
  <si>
    <t>JOP-05-02018-21/03</t>
  </si>
  <si>
    <t>JAP-03-02018-21/03</t>
  </si>
  <si>
    <t>JAP-04-02018-21/03</t>
  </si>
  <si>
    <t>JAP-05-02018-21/03</t>
  </si>
  <si>
    <t>JAP-06-02018-21/03</t>
  </si>
  <si>
    <t>JAP-07-02018-21/04</t>
  </si>
  <si>
    <t>JAP-09-02018-21/05</t>
  </si>
  <si>
    <t>JAP-10-02018-21/03</t>
  </si>
  <si>
    <t>JDR-01-02018-21/01</t>
  </si>
  <si>
    <t>JIM-01-02018-21/01</t>
  </si>
  <si>
    <t>JSM-02-02018-21/02</t>
  </si>
  <si>
    <t>JSM-04-02018-21/02</t>
  </si>
  <si>
    <t>JSM-05-02018-21/03</t>
  </si>
  <si>
    <t>JSM-07-02018-21/03</t>
  </si>
  <si>
    <t>JMS-08-02018-21/03</t>
  </si>
  <si>
    <t>JSM-10-02018-21/03</t>
  </si>
  <si>
    <t>JSM-12-02018-21/03</t>
  </si>
  <si>
    <t>JSM-13-02018-21/03</t>
  </si>
  <si>
    <t>JSM-14-02018-21/03</t>
  </si>
  <si>
    <t>JSG-01-02018-21/01</t>
  </si>
  <si>
    <t>JSG-05-02018-21/03</t>
  </si>
  <si>
    <t>JSG-06-02018-21/03</t>
  </si>
  <si>
    <t>JSG-07-02018-21/03</t>
  </si>
  <si>
    <t>JSG-09-02018-21/02</t>
  </si>
  <si>
    <t>JSG-10-02018-21/02</t>
  </si>
  <si>
    <t>JSG-16-02018-21/03</t>
  </si>
  <si>
    <t>JSG-11-02018-21/04</t>
  </si>
  <si>
    <t>JSG-13-02018-21/04</t>
  </si>
  <si>
    <t>JSG-12-02018-21/05</t>
  </si>
  <si>
    <t>JSG-21-02018-21/03</t>
  </si>
  <si>
    <t>JSG-28-02018-21/02</t>
  </si>
  <si>
    <t>JSG-35-02018-21/03</t>
  </si>
  <si>
    <t>JSG-30-02018-21/03</t>
  </si>
  <si>
    <t>JSG-32-02018-21/03</t>
  </si>
  <si>
    <t>JSG-33-02018-21/03</t>
  </si>
  <si>
    <t>JSP-01-02018-21/01</t>
  </si>
  <si>
    <t>JSP-05-02018-21/03</t>
  </si>
  <si>
    <t>JSP-07-02018-21/03</t>
  </si>
  <si>
    <t>JPC-03-02018-21/03</t>
  </si>
  <si>
    <t>JCU-01-02018-21/02</t>
  </si>
  <si>
    <t>JAY-04-02018-21/01</t>
  </si>
  <si>
    <t>JPT-02-02018-21/04</t>
  </si>
  <si>
    <t>JJM-01-02018-21/01</t>
  </si>
  <si>
    <t>JUT-01-02018-21/01</t>
  </si>
  <si>
    <t>JCG-01-02018-21/01</t>
  </si>
  <si>
    <t>CASA DE LA CULTURA</t>
  </si>
  <si>
    <t>JPL-03-02018-21/02</t>
  </si>
  <si>
    <t>EMMANUEL HERMOSILLO MUÑIZ</t>
  </si>
  <si>
    <t>LIC. ADRIANA CORTES GONZALEZ</t>
  </si>
  <si>
    <t>LIC. HECTOR HUGO GUTIERREZ CERVANTES</t>
  </si>
  <si>
    <t>JOM-02-02018-21/02</t>
  </si>
  <si>
    <t>RECURSOS HUMANOS</t>
  </si>
  <si>
    <t>DIRECTOR B</t>
  </si>
  <si>
    <t>DIRECTOR A</t>
  </si>
  <si>
    <t>DIRECTOR C</t>
  </si>
  <si>
    <t>DAMIAN VENEGAS GONZALEZ</t>
  </si>
  <si>
    <t>CARLOS ANTONIO HERNANDEZ TORRES</t>
  </si>
  <si>
    <t>MA TERESITA DE JESUS NUÑO MENDOZA</t>
  </si>
  <si>
    <t>J. GUADALUPE ROBLES GOMEZ</t>
  </si>
  <si>
    <t>VIGILANTE EVENTUAL</t>
  </si>
  <si>
    <t>GUILLERMO MAXWELL ACEVES</t>
  </si>
  <si>
    <t>GABRIEL BALLESTEROS ORTEGA</t>
  </si>
  <si>
    <t>IVAN VLADIMIR MONTELONGO ESPADAS</t>
  </si>
  <si>
    <t>PEDRO ALAN VILLALPANDO DEL ANGEL</t>
  </si>
  <si>
    <t>YESENIA MAGDALENA RAMIREZ OCHOA</t>
  </si>
  <si>
    <t>JPC-01-02018-21/01</t>
  </si>
  <si>
    <t>JPC-05-02018-21/03</t>
  </si>
  <si>
    <t>CESAR ROBLES IÑIGUEZ</t>
  </si>
  <si>
    <t>JUAN MANUEL MARTIN VAZQUEZ</t>
  </si>
  <si>
    <t xml:space="preserve">NEIVA GUADALUPE ALMARAZ DE ANDA </t>
  </si>
  <si>
    <t>PEDRO OCEGUERA RODRIGUEZ</t>
  </si>
  <si>
    <t>MIGUEL ANGEL VENEGAS GARCIA</t>
  </si>
  <si>
    <t>SUPERVISOR DE PARQUES Y JARDINES</t>
  </si>
  <si>
    <t>JSG-18-02018-21/03</t>
  </si>
  <si>
    <t>MARTINA GOMEZ GOMEZ</t>
  </si>
  <si>
    <t>BEATRIZ ADRIANA GARCIA CORDOVA</t>
  </si>
  <si>
    <t>CELIA ALVAREZ RODRIGUEZ</t>
  </si>
  <si>
    <t>MARIA OFELIA GUTIERREZ GOMEZ</t>
  </si>
  <si>
    <t>JHM-05-02012-15/02</t>
  </si>
  <si>
    <t>AUXILIAR DE ASEO PUBLICO C</t>
  </si>
  <si>
    <t>JUAN PABLO ANAYA TOVAR</t>
  </si>
  <si>
    <t>LIZETH ALEJANDRA MEZA ELIAS</t>
  </si>
  <si>
    <t>ENRIQUE COVARRUBIAS VAZQUEZ</t>
  </si>
  <si>
    <t>YADERI JOCELYN MORA BEDOY</t>
  </si>
  <si>
    <t>ISRAEL TELLO MENDIOLA</t>
  </si>
  <si>
    <t>SANDRA ELIZABETH SOLIS ENCISO</t>
  </si>
  <si>
    <t>FRANCISCO JAVIER LOPEZ DE ALBA</t>
  </si>
  <si>
    <t>MIGUEL CORONA NUÑO</t>
  </si>
  <si>
    <t>CECILIA MELENDEZ VELAZQUEZ</t>
  </si>
  <si>
    <t>ANTONIO CORONA RODRIGUEZ</t>
  </si>
  <si>
    <t>VIDAL ESTRADA FLORES</t>
  </si>
  <si>
    <t>SANDRA ESMERALDA ROSAS GOMEZ</t>
  </si>
  <si>
    <t>ALONSO MIGUEL ANGEL TAVAREZ VERA</t>
  </si>
  <si>
    <t>ALMA DANIELA VENEGAS GARCIA</t>
  </si>
  <si>
    <t>PARTICIPACION CIUDADANA</t>
  </si>
  <si>
    <t>5111-300-202</t>
  </si>
  <si>
    <t>JOSE ALFREDO GUTIERREZ PONCE</t>
  </si>
  <si>
    <t xml:space="preserve">PRIMA VACACIONAL </t>
  </si>
  <si>
    <t>BELEN DE JESUS ROSAS ALVAREZ</t>
  </si>
  <si>
    <t>PROMOCION ECONOMICA Y TURISMO</t>
  </si>
  <si>
    <t>JPT-01-02018-21/01</t>
  </si>
  <si>
    <t>DIANA LAURA GARCIA BAÑUELOS</t>
  </si>
  <si>
    <t>MARCO ANTONIO HERRERA ORNELAS</t>
  </si>
  <si>
    <t>JOSE ANGEL CARRANZA GUTIERREZ</t>
  </si>
  <si>
    <t>CARLOS DANIEL PINTO GRACIAN</t>
  </si>
  <si>
    <t>GREGORIO MEJIA VASQUEZ</t>
  </si>
  <si>
    <t>ELBA HUERTA MORAN</t>
  </si>
  <si>
    <t>JORGE EDUARDO CERVANTES MARTINEZ</t>
  </si>
  <si>
    <t>KITZYA YAHAYRA CASILLAS MORENO</t>
  </si>
  <si>
    <t>DANIEL DE ANDA ANGEL</t>
  </si>
  <si>
    <t>JONATHAN EDUARDO OCEGUEDA CONTRERAS</t>
  </si>
  <si>
    <t>FABIAN JERALDI MEZA HERNANDEZ</t>
  </si>
  <si>
    <t>ANA VERONICA GONZALEZ SOLORZANO</t>
  </si>
  <si>
    <t>COMUNICACIÓN SOCIAL</t>
  </si>
  <si>
    <t>JONATHAN JOSE DE LA LUZ VILCHIS GARCIA</t>
  </si>
  <si>
    <t>JONATHAN VILLALOBOS IZQUIERDO</t>
  </si>
  <si>
    <t>FRANCISCO JAVIER PUENTE MUÑIZ</t>
  </si>
  <si>
    <t>JULIO ALBERTO CRUZ VALDIVIA</t>
  </si>
  <si>
    <t>LUIS SERGIO VENEGAS SUAREZ</t>
  </si>
  <si>
    <t xml:space="preserve">OFICIAL MAYOR </t>
  </si>
  <si>
    <t>JOM-01--02018-21/01</t>
  </si>
  <si>
    <t>ADRIANA OROZCO LOPEZ</t>
  </si>
  <si>
    <t>ALFREDO RUIZ GONZALEZ</t>
  </si>
  <si>
    <t>HECTOR MIGUEL GUTIERREZ HERNANDEZ</t>
  </si>
  <si>
    <t>AUXILIAR DE ASEO PUBLICO D</t>
  </si>
  <si>
    <t>MANTENIMIENTO UNIDAD DEPORTIVA</t>
  </si>
  <si>
    <t>AGUA PORTABLE</t>
  </si>
  <si>
    <t>POLICIA SEGUNDO</t>
  </si>
  <si>
    <t>JCS-01-02018-21/01</t>
  </si>
  <si>
    <t>DIRECTOR</t>
  </si>
  <si>
    <t>ALUMBRADO PUBLICO</t>
  </si>
  <si>
    <t>ERIK JAFET LARIOS ALVAREZ</t>
  </si>
  <si>
    <t>SECRETARIO PARTICULAR</t>
  </si>
  <si>
    <t>JAY-02-02018-21/01</t>
  </si>
  <si>
    <t>MARIA ELBA RAMIREZ LOMELI</t>
  </si>
  <si>
    <t>ARCHIVO</t>
  </si>
  <si>
    <t>LISBETH VELAZQUEZ</t>
  </si>
  <si>
    <t>JAIRO IVAN REYES CORONA</t>
  </si>
  <si>
    <t>YOLANDA ESPINOZA GARCILAZO</t>
  </si>
  <si>
    <t>SAMIRA GUADALUPE MONSERRAT ARRIAGA CERVANTES</t>
  </si>
  <si>
    <t>RICARDO ARTURO VAZQUEZ MATCHAIN</t>
  </si>
  <si>
    <t>GABRIEL DE JESUS DURAN RODRIGUEZ</t>
  </si>
  <si>
    <t>MARIA DEL ROSARIO GUTIERREZ GOMEZ</t>
  </si>
  <si>
    <t>ALFREDO ULLOA HIGUERA</t>
  </si>
  <si>
    <t>MA DE JESUS GARCIA ESPINOZA</t>
  </si>
  <si>
    <t>MAYRA ELIZABETH TORRES ELIZONDO</t>
  </si>
  <si>
    <t>ANELY DEL ROSARIO ESPINOZA GOMEZ</t>
  </si>
  <si>
    <t>HOMERO SALAZAR VILLALOBOS</t>
  </si>
  <si>
    <t>CESAR JAVIER REBOLLAR LIRA</t>
  </si>
  <si>
    <t>ERNESTO MARTIN LOPEZ CARRILLO</t>
  </si>
  <si>
    <t>JOSE ACEVES GONZALEZ</t>
  </si>
  <si>
    <t>ABRAHAM LUNA TAPIA</t>
  </si>
  <si>
    <t>MARIA DE JESUS VARGAS GARCIA</t>
  </si>
  <si>
    <t>BRENDA MARQUEZ JIMENEZ</t>
  </si>
  <si>
    <t>DESARROLLO SOCIAL</t>
  </si>
  <si>
    <t>JDS-01-02018-21/01</t>
  </si>
  <si>
    <t>5111-300-100</t>
  </si>
  <si>
    <t>JAP-01-02018-21/01</t>
  </si>
  <si>
    <t xml:space="preserve">JOANA LIZBETH HUERTA PUENTES </t>
  </si>
  <si>
    <t>VERONICA ESPINOZA VELAZQUEZ</t>
  </si>
  <si>
    <t>ERIKA PASOS BAÑUELOS</t>
  </si>
  <si>
    <t xml:space="preserve">EDITH BERMUDEZ CURIEL </t>
  </si>
  <si>
    <t>MARGARITA YURIDIANA PALOMERA NAVARRO</t>
  </si>
  <si>
    <t>ACTIVADOR FISICO</t>
  </si>
  <si>
    <t>TRANSPARENCIA</t>
  </si>
  <si>
    <t>ALBAÑIL</t>
  </si>
  <si>
    <t>AUXILIAR AGUA POTABLE C</t>
  </si>
  <si>
    <t>JSM-01-02018-21/01</t>
  </si>
  <si>
    <t>CHOFER C</t>
  </si>
  <si>
    <t xml:space="preserve">AUXILIAR DE ASEO PUBLICO A </t>
  </si>
  <si>
    <t>AUXILIAR DE PARQUES Y JARDINES A</t>
  </si>
  <si>
    <t>AUXILIAR DE PARQUES Y JARDINES B</t>
  </si>
  <si>
    <t>TANYA ELIZABETH CASTILLO GUTIERREZ</t>
  </si>
  <si>
    <t>ALEJANDRA RODRIGUEZ PEREZ</t>
  </si>
  <si>
    <t>JOSE LUIS TAVAREZ ALVAREZ</t>
  </si>
  <si>
    <t>ALEXIA VELAZQUEZ RODRIGUEZ</t>
  </si>
  <si>
    <t>NORMA PATRICIA ZAVALA URENDA</t>
  </si>
  <si>
    <t>SALVADOR GARCIA LUNA</t>
  </si>
  <si>
    <t>CINDY LUPITA CAMPOS BECERRA</t>
  </si>
  <si>
    <t xml:space="preserve">SERVICIOS GENERALES </t>
  </si>
  <si>
    <t>JUAN MAURICIO PEREZ PRECIADO</t>
  </si>
  <si>
    <t>SALVADOR GUILLERMO USCANGA CABALLERO</t>
  </si>
  <si>
    <t>ESTEBAN GARCIA BARAJAS</t>
  </si>
  <si>
    <t>JOSYMAR HERMOSILLO ROBLES</t>
  </si>
  <si>
    <t>ISMAEL BARRERA GARCIA</t>
  </si>
  <si>
    <t>CARLOS RAMON PALOMINO FRAUSTO</t>
  </si>
  <si>
    <t>OSCAR PEREZ VELAZQUEZ</t>
  </si>
  <si>
    <t>EVELIA RAMOS PADILLA</t>
  </si>
  <si>
    <t>JCU-02-02018-21/01</t>
  </si>
  <si>
    <t>JOAQUIN AGUILAR ALVAREZ</t>
  </si>
  <si>
    <t>JOSE JESUS AGUILAR ANAYA</t>
  </si>
  <si>
    <t>FIDENCIO IVAN GONZALEZ ATILANO</t>
  </si>
  <si>
    <t>ANA VICTORIA ROBLES VELAZQUEZ</t>
  </si>
  <si>
    <t>JESSICA EDITH GARCIA ROSADO</t>
  </si>
  <si>
    <t>ROMAN ALEJANDRO RAMIREZ OCHOA</t>
  </si>
  <si>
    <t>DAVID RENE FUERTES CORONADO</t>
  </si>
  <si>
    <t>JUAN TONATHIU ROBLES FIERROS</t>
  </si>
  <si>
    <t>JULIO CESAR GARCIA GIL</t>
  </si>
  <si>
    <t>LEONEL RIVERA CRUZ</t>
  </si>
  <si>
    <t>RASTRO MUNICIPAL</t>
  </si>
  <si>
    <t xml:space="preserve">OFICIAL </t>
  </si>
  <si>
    <t>NOMINA CORRESPONDIENTE DEL 01 AL 15 DE AGOSTO DE 2020</t>
  </si>
  <si>
    <t>DANIELA GUADALUPE MEDELES HERNANDEZ</t>
  </si>
  <si>
    <t>ADRIANA PEREZ ROMO</t>
  </si>
  <si>
    <t>BLANCA ESTELA HERNANDEZ VENEGAS</t>
  </si>
  <si>
    <t>ARACELI MACIAS JAUREGUI</t>
  </si>
  <si>
    <t>IRIS ANGELICA PINEDA CASTRO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</si>
</sst>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Calibri"/>
      <family val="2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u/>
      <sz val="12"/>
      <name val="Calibri"/>
      <family val="2"/>
      <scheme val="minor"/>
    </font>
    <font>
      <b/>
      <u val="singleAccounting"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</cellStyleXfs>
  <cellXfs count="76">
    <xf numFmtId="0" fontId="0" fillId="0" borderId="0" xfId="0"/>
    <xf numFmtId="0" fontId="0" fillId="0" borderId="0" xfId="0"/>
    <xf numFmtId="0" fontId="4" fillId="0" borderId="0" xfId="0" applyFont="1" applyFill="1" applyBorder="1"/>
    <xf numFmtId="0" fontId="5" fillId="0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center"/>
    </xf>
    <xf numFmtId="4" fontId="5" fillId="0" borderId="0" xfId="2" applyNumberFormat="1" applyFont="1" applyFill="1" applyBorder="1" applyAlignment="1">
      <alignment horizontal="right"/>
    </xf>
    <xf numFmtId="4" fontId="5" fillId="0" borderId="0" xfId="2" applyNumberFormat="1" applyFont="1" applyFill="1" applyBorder="1"/>
    <xf numFmtId="0" fontId="6" fillId="0" borderId="0" xfId="0" applyFont="1" applyFill="1" applyBorder="1" applyAlignment="1">
      <alignment horizontal="left"/>
    </xf>
    <xf numFmtId="0" fontId="4" fillId="0" borderId="0" xfId="0" applyFont="1"/>
    <xf numFmtId="4" fontId="4" fillId="0" borderId="0" xfId="0" applyNumberFormat="1" applyFont="1"/>
    <xf numFmtId="4" fontId="5" fillId="0" borderId="0" xfId="0" applyNumberFormat="1" applyFont="1" applyFill="1" applyBorder="1" applyAlignment="1">
      <alignment horizontal="center"/>
    </xf>
    <xf numFmtId="4" fontId="5" fillId="0" borderId="0" xfId="1" applyNumberFormat="1" applyFont="1" applyFill="1" applyBorder="1"/>
    <xf numFmtId="0" fontId="4" fillId="0" borderId="0" xfId="0" applyFont="1" applyFill="1" applyBorder="1" applyAlignment="1">
      <alignment horizontal="center"/>
    </xf>
    <xf numFmtId="4" fontId="6" fillId="0" borderId="0" xfId="2" applyNumberFormat="1" applyFont="1" applyFill="1" applyBorder="1"/>
    <xf numFmtId="0" fontId="4" fillId="0" borderId="0" xfId="0" applyFont="1" applyFill="1" applyBorder="1" applyAlignment="1">
      <alignment horizontal="left"/>
    </xf>
    <xf numFmtId="4" fontId="5" fillId="0" borderId="0" xfId="0" applyNumberFormat="1" applyFont="1" applyFill="1" applyBorder="1"/>
    <xf numFmtId="0" fontId="6" fillId="0" borderId="0" xfId="0" applyFont="1" applyFill="1" applyBorder="1" applyAlignment="1">
      <alignment horizontal="center"/>
    </xf>
    <xf numFmtId="4" fontId="6" fillId="0" borderId="0" xfId="1" applyNumberFormat="1" applyFont="1" applyFill="1" applyBorder="1"/>
    <xf numFmtId="0" fontId="7" fillId="0" borderId="0" xfId="0" applyFont="1" applyFill="1" applyBorder="1"/>
    <xf numFmtId="4" fontId="5" fillId="0" borderId="0" xfId="1" applyNumberFormat="1" applyFont="1" applyFill="1" applyBorder="1" applyAlignment="1">
      <alignment horizontal="right"/>
    </xf>
    <xf numFmtId="4" fontId="6" fillId="0" borderId="0" xfId="2" applyNumberFormat="1" applyFont="1" applyFill="1" applyBorder="1" applyAlignment="1">
      <alignment horizontal="right"/>
    </xf>
    <xf numFmtId="4" fontId="4" fillId="0" borderId="0" xfId="1" applyNumberFormat="1" applyFont="1" applyFill="1" applyBorder="1" applyAlignment="1">
      <alignment horizontal="right"/>
    </xf>
    <xf numFmtId="0" fontId="5" fillId="0" borderId="0" xfId="0" applyFont="1" applyFill="1" applyBorder="1"/>
    <xf numFmtId="4" fontId="6" fillId="0" borderId="0" xfId="1" applyNumberFormat="1" applyFont="1" applyFill="1" applyBorder="1" applyAlignment="1">
      <alignment horizontal="right"/>
    </xf>
    <xf numFmtId="0" fontId="5" fillId="0" borderId="0" xfId="0" applyFont="1" applyFill="1" applyAlignment="1">
      <alignment horizontal="center"/>
    </xf>
    <xf numFmtId="0" fontId="5" fillId="0" borderId="0" xfId="0" applyFont="1" applyFill="1" applyAlignment="1">
      <alignment horizontal="left"/>
    </xf>
    <xf numFmtId="4" fontId="5" fillId="0" borderId="0" xfId="0" applyNumberFormat="1" applyFont="1" applyFill="1" applyAlignment="1">
      <alignment horizontal="center"/>
    </xf>
    <xf numFmtId="43" fontId="5" fillId="0" borderId="0" xfId="1" applyFont="1" applyFill="1" applyAlignment="1">
      <alignment horizontal="center"/>
    </xf>
    <xf numFmtId="0" fontId="7" fillId="0" borderId="0" xfId="0" applyFont="1"/>
    <xf numFmtId="4" fontId="7" fillId="0" borderId="0" xfId="0" applyNumberFormat="1" applyFont="1"/>
    <xf numFmtId="0" fontId="4" fillId="0" borderId="0" xfId="0" applyFont="1" applyFill="1"/>
    <xf numFmtId="4" fontId="4" fillId="0" borderId="0" xfId="0" applyNumberFormat="1" applyFont="1" applyFill="1"/>
    <xf numFmtId="0" fontId="8" fillId="0" borderId="0" xfId="0" applyFont="1"/>
    <xf numFmtId="4" fontId="4" fillId="0" borderId="0" xfId="0" applyNumberFormat="1" applyFont="1" applyBorder="1"/>
    <xf numFmtId="4" fontId="4" fillId="0" borderId="0" xfId="1" applyNumberFormat="1" applyFont="1" applyFill="1" applyBorder="1"/>
    <xf numFmtId="4" fontId="8" fillId="0" borderId="0" xfId="0" applyNumberFormat="1" applyFont="1"/>
    <xf numFmtId="0" fontId="9" fillId="0" borderId="0" xfId="0" applyFont="1" applyFill="1" applyAlignment="1">
      <alignment horizontal="left"/>
    </xf>
    <xf numFmtId="0" fontId="9" fillId="0" borderId="0" xfId="0" applyFont="1" applyFill="1" applyAlignment="1">
      <alignment horizontal="center"/>
    </xf>
    <xf numFmtId="4" fontId="4" fillId="0" borderId="0" xfId="0" applyNumberFormat="1" applyFont="1" applyFill="1" applyBorder="1"/>
    <xf numFmtId="4" fontId="7" fillId="0" borderId="0" xfId="0" applyNumberFormat="1" applyFont="1" applyFill="1" applyBorder="1"/>
    <xf numFmtId="0" fontId="6" fillId="0" borderId="0" xfId="0" applyFont="1" applyFill="1" applyAlignment="1">
      <alignment horizontal="left"/>
    </xf>
    <xf numFmtId="0" fontId="6" fillId="0" borderId="0" xfId="0" applyFont="1" applyFill="1" applyAlignment="1">
      <alignment horizontal="center"/>
    </xf>
    <xf numFmtId="4" fontId="6" fillId="0" borderId="0" xfId="0" applyNumberFormat="1" applyFont="1" applyFill="1" applyAlignment="1">
      <alignment horizontal="center"/>
    </xf>
    <xf numFmtId="43" fontId="6" fillId="0" borderId="0" xfId="1" applyFont="1" applyFill="1" applyAlignment="1">
      <alignment horizontal="center"/>
    </xf>
    <xf numFmtId="4" fontId="7" fillId="0" borderId="0" xfId="1" applyNumberFormat="1" applyFont="1" applyFill="1" applyBorder="1"/>
    <xf numFmtId="4" fontId="7" fillId="0" borderId="0" xfId="0" applyNumberFormat="1" applyFont="1" applyFill="1"/>
    <xf numFmtId="4" fontId="7" fillId="0" borderId="0" xfId="0" applyNumberFormat="1" applyFont="1" applyBorder="1"/>
    <xf numFmtId="0" fontId="7" fillId="0" borderId="0" xfId="0" applyFont="1" applyFill="1"/>
    <xf numFmtId="0" fontId="7" fillId="0" borderId="0" xfId="0" applyFont="1" applyFill="1" applyBorder="1" applyAlignment="1">
      <alignment horizontal="left"/>
    </xf>
    <xf numFmtId="0" fontId="0" fillId="0" borderId="0" xfId="0" applyAlignment="1">
      <alignment horizontal="center"/>
    </xf>
    <xf numFmtId="43" fontId="10" fillId="0" borderId="0" xfId="0" applyNumberFormat="1" applyFont="1"/>
    <xf numFmtId="4" fontId="0" fillId="0" borderId="0" xfId="0" applyNumberFormat="1"/>
    <xf numFmtId="2" fontId="0" fillId="0" borderId="0" xfId="0" applyNumberFormat="1"/>
    <xf numFmtId="0" fontId="0" fillId="0" borderId="0" xfId="0" applyFill="1"/>
    <xf numFmtId="4" fontId="5" fillId="0" borderId="0" xfId="0" applyNumberFormat="1" applyFont="1" applyFill="1" applyAlignment="1">
      <alignment horizontal="right"/>
    </xf>
    <xf numFmtId="4" fontId="5" fillId="0" borderId="0" xfId="1" applyNumberFormat="1" applyFont="1" applyFill="1" applyBorder="1" applyAlignment="1"/>
    <xf numFmtId="4" fontId="5" fillId="0" borderId="0" xfId="0" applyNumberFormat="1" applyFont="1" applyFill="1" applyAlignment="1"/>
    <xf numFmtId="4" fontId="0" fillId="0" borderId="0" xfId="0" applyNumberFormat="1" applyFill="1"/>
    <xf numFmtId="4" fontId="4" fillId="0" borderId="0" xfId="1" applyNumberFormat="1" applyFont="1" applyBorder="1" applyAlignment="1">
      <alignment horizontal="right"/>
    </xf>
    <xf numFmtId="4" fontId="4" fillId="0" borderId="0" xfId="1" applyNumberFormat="1" applyFont="1" applyBorder="1"/>
    <xf numFmtId="0" fontId="5" fillId="0" borderId="0" xfId="0" applyFont="1" applyFill="1" applyAlignment="1">
      <alignment horizontal="right"/>
    </xf>
    <xf numFmtId="0" fontId="0" fillId="0" borderId="0" xfId="0" applyFill="1" applyAlignment="1">
      <alignment horizontal="center"/>
    </xf>
    <xf numFmtId="4" fontId="5" fillId="0" borderId="0" xfId="1" applyNumberFormat="1" applyFont="1" applyFill="1"/>
    <xf numFmtId="0" fontId="7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7" fillId="0" borderId="0" xfId="0" applyFont="1" applyFill="1" applyBorder="1" applyAlignment="1">
      <alignment horizontal="center"/>
    </xf>
    <xf numFmtId="4" fontId="5" fillId="0" borderId="0" xfId="0" applyNumberFormat="1" applyFont="1" applyFill="1" applyAlignment="1">
      <alignment horizontal="left"/>
    </xf>
    <xf numFmtId="0" fontId="8" fillId="0" borderId="0" xfId="0" applyFont="1" applyFill="1"/>
    <xf numFmtId="0" fontId="7" fillId="0" borderId="0" xfId="0" applyFont="1" applyFill="1" applyAlignment="1">
      <alignment horizontal="center"/>
    </xf>
    <xf numFmtId="0" fontId="7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7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7" fillId="0" borderId="0" xfId="0" applyFont="1" applyFill="1" applyAlignment="1">
      <alignment horizontal="center"/>
    </xf>
    <xf numFmtId="0" fontId="7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4">
    <cellStyle name="Millares" xfId="1" builtinId="3"/>
    <cellStyle name="Millares 2 10" xfId="2"/>
    <cellStyle name="Normal" xfId="0" builtinId="0"/>
    <cellStyle name="Normal 2 4" xfId="3"/>
  </cellStyles>
  <dxfs count="0"/>
  <tableStyles count="0" defaultTableStyle="TableStyleMedium9" defaultPivotStyle="PivotStyleLight16"/>
  <colors>
    <mruColors>
      <color rgb="FFFF00FF"/>
      <color rgb="FF660066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228"/>
  <sheetViews>
    <sheetView tabSelected="1" zoomScale="80" zoomScaleNormal="80" workbookViewId="0">
      <selection activeCell="B192" sqref="B192"/>
    </sheetView>
  </sheetViews>
  <sheetFormatPr baseColWidth="10" defaultRowHeight="15"/>
  <cols>
    <col min="1" max="1" width="6.42578125" style="53" customWidth="1"/>
    <col min="2" max="2" width="45.7109375" style="53" bestFit="1" customWidth="1"/>
    <col min="3" max="3" width="33" style="1" customWidth="1"/>
    <col min="4" max="4" width="28" style="1" customWidth="1"/>
    <col min="5" max="5" width="15.140625" style="1" customWidth="1"/>
    <col min="6" max="6" width="22.85546875" style="1" customWidth="1"/>
    <col min="7" max="7" width="6" style="1" customWidth="1"/>
    <col min="8" max="8" width="15.42578125" style="1" customWidth="1"/>
    <col min="9" max="10" width="11.42578125" style="1"/>
    <col min="11" max="11" width="14.85546875" style="1" customWidth="1"/>
    <col min="12" max="13" width="11.42578125" style="1"/>
    <col min="14" max="14" width="20.5703125" style="1" customWidth="1"/>
    <col min="15" max="18" width="11.42578125" style="1"/>
    <col min="19" max="19" width="15.140625" style="1" customWidth="1"/>
    <col min="20" max="16384" width="11.42578125" style="1"/>
  </cols>
  <sheetData>
    <row r="1" spans="1:21" ht="15.75">
      <c r="A1" s="73" t="s">
        <v>0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</row>
    <row r="2" spans="1:21" ht="15.75">
      <c r="A2" s="73" t="s">
        <v>459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</row>
    <row r="3" spans="1:21" ht="15.75">
      <c r="A3" s="69"/>
      <c r="B3" s="71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</row>
    <row r="4" spans="1:21" ht="15.75">
      <c r="A4" s="24" t="s">
        <v>1</v>
      </c>
      <c r="B4" s="24" t="s">
        <v>2</v>
      </c>
      <c r="C4" s="25" t="s">
        <v>3</v>
      </c>
      <c r="D4" s="25" t="s">
        <v>4</v>
      </c>
      <c r="E4" s="24" t="s">
        <v>5</v>
      </c>
      <c r="F4" s="24" t="s">
        <v>6</v>
      </c>
      <c r="G4" s="24" t="s">
        <v>7</v>
      </c>
      <c r="H4" s="26" t="s">
        <v>8</v>
      </c>
      <c r="I4" s="26" t="s">
        <v>9</v>
      </c>
      <c r="J4" s="26" t="s">
        <v>10</v>
      </c>
      <c r="K4" s="25" t="s">
        <v>355</v>
      </c>
      <c r="L4" s="25" t="s">
        <v>12</v>
      </c>
      <c r="M4" s="24" t="s">
        <v>13</v>
      </c>
      <c r="N4" s="24" t="s">
        <v>14</v>
      </c>
      <c r="O4" s="24" t="s">
        <v>15</v>
      </c>
      <c r="P4" s="24" t="s">
        <v>16</v>
      </c>
      <c r="Q4" s="24" t="s">
        <v>17</v>
      </c>
      <c r="R4" s="24" t="s">
        <v>18</v>
      </c>
      <c r="S4" s="27" t="s">
        <v>19</v>
      </c>
    </row>
    <row r="5" spans="1:21" ht="15.75">
      <c r="B5" s="7" t="s">
        <v>20</v>
      </c>
      <c r="C5" s="3"/>
      <c r="D5" s="3"/>
      <c r="E5" s="4"/>
      <c r="F5" s="4"/>
      <c r="G5" s="4"/>
      <c r="H5" s="10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</row>
    <row r="6" spans="1:21" ht="15.75">
      <c r="A6" s="30">
        <v>1</v>
      </c>
      <c r="B6" s="2" t="s">
        <v>214</v>
      </c>
      <c r="C6" s="3" t="s">
        <v>21</v>
      </c>
      <c r="D6" s="3" t="s">
        <v>22</v>
      </c>
      <c r="E6" s="4" t="s">
        <v>23</v>
      </c>
      <c r="F6" s="4" t="s">
        <v>233</v>
      </c>
      <c r="G6" s="4" t="s">
        <v>24</v>
      </c>
      <c r="H6" s="11">
        <v>25985</v>
      </c>
      <c r="I6" s="19"/>
      <c r="J6" s="19"/>
      <c r="K6" s="57"/>
      <c r="L6" s="57"/>
      <c r="M6" s="57"/>
      <c r="N6" s="31">
        <f>H6+I6+J6+K6+L6+M6</f>
        <v>25985</v>
      </c>
      <c r="O6" s="19">
        <v>5678.47</v>
      </c>
      <c r="P6" s="57"/>
      <c r="Q6" s="57"/>
      <c r="R6" s="57"/>
      <c r="S6" s="31">
        <f>N6-O6-P6-Q6-R6</f>
        <v>20306.53</v>
      </c>
    </row>
    <row r="7" spans="1:21" ht="15.75">
      <c r="A7" s="30">
        <v>2</v>
      </c>
      <c r="B7" s="2" t="s">
        <v>389</v>
      </c>
      <c r="C7" s="3" t="s">
        <v>390</v>
      </c>
      <c r="D7" s="3" t="s">
        <v>22</v>
      </c>
      <c r="E7" s="4" t="s">
        <v>23</v>
      </c>
      <c r="F7" s="4" t="s">
        <v>391</v>
      </c>
      <c r="G7" s="4" t="s">
        <v>24</v>
      </c>
      <c r="H7" s="11">
        <v>4953.2</v>
      </c>
      <c r="I7" s="19"/>
      <c r="J7" s="19"/>
      <c r="K7" s="57"/>
      <c r="L7" s="57"/>
      <c r="M7" s="57"/>
      <c r="N7" s="31">
        <f>H7+I7+J7+K7+L7+M7</f>
        <v>4953.2</v>
      </c>
      <c r="O7" s="19">
        <v>453.2</v>
      </c>
      <c r="P7" s="57"/>
      <c r="Q7" s="57">
        <v>500</v>
      </c>
      <c r="R7" s="57"/>
      <c r="S7" s="31">
        <f>N7-O7-P7-Q7-R7</f>
        <v>4000</v>
      </c>
    </row>
    <row r="8" spans="1:21" ht="15.75">
      <c r="A8" s="30">
        <v>3</v>
      </c>
      <c r="B8" s="2" t="s">
        <v>218</v>
      </c>
      <c r="C8" s="3" t="s">
        <v>215</v>
      </c>
      <c r="D8" s="3" t="s">
        <v>217</v>
      </c>
      <c r="E8" s="4" t="s">
        <v>23</v>
      </c>
      <c r="F8" s="4" t="s">
        <v>298</v>
      </c>
      <c r="G8" s="4" t="s">
        <v>24</v>
      </c>
      <c r="H8" s="11">
        <v>14700</v>
      </c>
      <c r="I8" s="19"/>
      <c r="J8" s="19"/>
      <c r="K8" s="57"/>
      <c r="L8" s="57"/>
      <c r="M8" s="57"/>
      <c r="N8" s="31">
        <f t="shared" ref="N8:N32" si="0">H8+I8+J8+K8+L8+M8</f>
        <v>14700</v>
      </c>
      <c r="O8" s="19">
        <v>2561.39</v>
      </c>
      <c r="P8" s="57"/>
      <c r="Q8" s="57"/>
      <c r="R8" s="57"/>
      <c r="S8" s="31">
        <f t="shared" ref="S8:S29" si="1">N8-O8-P8-Q8-R8</f>
        <v>12138.61</v>
      </c>
    </row>
    <row r="9" spans="1:21" ht="15.75">
      <c r="A9" s="30">
        <v>4</v>
      </c>
      <c r="B9" s="2" t="s">
        <v>46</v>
      </c>
      <c r="C9" s="3" t="s">
        <v>216</v>
      </c>
      <c r="D9" s="3" t="s">
        <v>30</v>
      </c>
      <c r="E9" s="4" t="s">
        <v>28</v>
      </c>
      <c r="F9" s="4" t="s">
        <v>234</v>
      </c>
      <c r="G9" s="4" t="s">
        <v>24</v>
      </c>
      <c r="H9" s="11">
        <v>11000</v>
      </c>
      <c r="I9" s="19"/>
      <c r="J9" s="19"/>
      <c r="K9" s="57"/>
      <c r="L9" s="57"/>
      <c r="M9" s="57"/>
      <c r="N9" s="31">
        <f t="shared" si="0"/>
        <v>11000</v>
      </c>
      <c r="O9" s="19">
        <v>1711.43</v>
      </c>
      <c r="P9" s="57"/>
      <c r="Q9" s="57"/>
      <c r="R9" s="57"/>
      <c r="S9" s="31">
        <f t="shared" si="1"/>
        <v>9288.57</v>
      </c>
    </row>
    <row r="10" spans="1:21" ht="15.75">
      <c r="A10" s="30">
        <v>5</v>
      </c>
      <c r="B10" s="2" t="s">
        <v>219</v>
      </c>
      <c r="C10" s="3" t="s">
        <v>31</v>
      </c>
      <c r="D10" s="3" t="s">
        <v>32</v>
      </c>
      <c r="E10" s="4" t="s">
        <v>23</v>
      </c>
      <c r="F10" s="4" t="s">
        <v>298</v>
      </c>
      <c r="G10" s="4" t="s">
        <v>24</v>
      </c>
      <c r="H10" s="11">
        <v>12070.3</v>
      </c>
      <c r="I10" s="19"/>
      <c r="J10" s="19"/>
      <c r="K10" s="57"/>
      <c r="L10" s="57"/>
      <c r="M10" s="57"/>
      <c r="N10" s="31">
        <f t="shared" si="0"/>
        <v>12070.3</v>
      </c>
      <c r="O10" s="19">
        <v>1942.61</v>
      </c>
      <c r="P10" s="57"/>
      <c r="Q10" s="57"/>
      <c r="R10" s="57"/>
      <c r="S10" s="31">
        <f t="shared" si="1"/>
        <v>10127.689999999999</v>
      </c>
    </row>
    <row r="11" spans="1:21" ht="15.75">
      <c r="A11" s="30">
        <v>6</v>
      </c>
      <c r="B11" s="2" t="s">
        <v>220</v>
      </c>
      <c r="C11" s="3" t="s">
        <v>31</v>
      </c>
      <c r="D11" s="3" t="s">
        <v>32</v>
      </c>
      <c r="E11" s="4" t="s">
        <v>23</v>
      </c>
      <c r="F11" s="4" t="s">
        <v>235</v>
      </c>
      <c r="G11" s="4" t="s">
        <v>24</v>
      </c>
      <c r="H11" s="11">
        <v>12070.3</v>
      </c>
      <c r="I11" s="19"/>
      <c r="J11" s="19"/>
      <c r="K11" s="57"/>
      <c r="L11" s="57"/>
      <c r="M11" s="57"/>
      <c r="N11" s="31">
        <f t="shared" si="0"/>
        <v>12070.3</v>
      </c>
      <c r="O11" s="19">
        <v>1942.61</v>
      </c>
      <c r="P11" s="57"/>
      <c r="Q11" s="57"/>
      <c r="R11" s="57"/>
      <c r="S11" s="31">
        <f t="shared" si="1"/>
        <v>10127.689999999999</v>
      </c>
    </row>
    <row r="12" spans="1:21" ht="15.75">
      <c r="A12" s="30">
        <v>7</v>
      </c>
      <c r="B12" s="2" t="s">
        <v>221</v>
      </c>
      <c r="C12" s="3" t="s">
        <v>31</v>
      </c>
      <c r="D12" s="3" t="s">
        <v>32</v>
      </c>
      <c r="E12" s="4" t="s">
        <v>23</v>
      </c>
      <c r="F12" s="4" t="s">
        <v>236</v>
      </c>
      <c r="G12" s="4" t="s">
        <v>24</v>
      </c>
      <c r="H12" s="11">
        <v>12070.3</v>
      </c>
      <c r="I12" s="19"/>
      <c r="J12" s="19"/>
      <c r="K12" s="57"/>
      <c r="L12" s="57"/>
      <c r="M12" s="57"/>
      <c r="N12" s="31">
        <f t="shared" si="0"/>
        <v>12070.3</v>
      </c>
      <c r="O12" s="19">
        <v>1942.61</v>
      </c>
      <c r="P12" s="57"/>
      <c r="Q12" s="57"/>
      <c r="R12" s="57"/>
      <c r="S12" s="31">
        <f t="shared" si="1"/>
        <v>10127.689999999999</v>
      </c>
    </row>
    <row r="13" spans="1:21" ht="15.75">
      <c r="A13" s="30">
        <v>8</v>
      </c>
      <c r="B13" s="2" t="s">
        <v>200</v>
      </c>
      <c r="C13" s="3" t="s">
        <v>31</v>
      </c>
      <c r="D13" s="3" t="s">
        <v>32</v>
      </c>
      <c r="E13" s="4" t="s">
        <v>23</v>
      </c>
      <c r="F13" s="4" t="s">
        <v>237</v>
      </c>
      <c r="G13" s="4" t="s">
        <v>24</v>
      </c>
      <c r="H13" s="11">
        <v>12070.3</v>
      </c>
      <c r="I13" s="19"/>
      <c r="J13" s="19"/>
      <c r="K13" s="57"/>
      <c r="L13" s="57"/>
      <c r="M13" s="57"/>
      <c r="N13" s="31">
        <f t="shared" si="0"/>
        <v>12070.3</v>
      </c>
      <c r="O13" s="19">
        <v>1942.61</v>
      </c>
      <c r="P13" s="57"/>
      <c r="Q13" s="57"/>
      <c r="R13" s="57"/>
      <c r="S13" s="31">
        <f t="shared" si="1"/>
        <v>10127.689999999999</v>
      </c>
    </row>
    <row r="14" spans="1:21" ht="15.75">
      <c r="A14" s="30">
        <v>9</v>
      </c>
      <c r="B14" s="2" t="s">
        <v>201</v>
      </c>
      <c r="C14" s="3" t="s">
        <v>31</v>
      </c>
      <c r="D14" s="3" t="s">
        <v>32</v>
      </c>
      <c r="E14" s="4" t="s">
        <v>23</v>
      </c>
      <c r="F14" s="4" t="s">
        <v>238</v>
      </c>
      <c r="G14" s="4" t="s">
        <v>24</v>
      </c>
      <c r="H14" s="11">
        <v>12070.3</v>
      </c>
      <c r="I14" s="19"/>
      <c r="J14" s="19"/>
      <c r="K14" s="57"/>
      <c r="L14" s="57"/>
      <c r="M14" s="57"/>
      <c r="N14" s="31">
        <f t="shared" si="0"/>
        <v>12070.3</v>
      </c>
      <c r="O14" s="19">
        <v>1942.61</v>
      </c>
      <c r="P14" s="57"/>
      <c r="Q14" s="57"/>
      <c r="R14" s="57"/>
      <c r="S14" s="31">
        <f t="shared" si="1"/>
        <v>10127.689999999999</v>
      </c>
    </row>
    <row r="15" spans="1:21" ht="15.75">
      <c r="A15" s="30">
        <v>10</v>
      </c>
      <c r="B15" s="2" t="s">
        <v>222</v>
      </c>
      <c r="C15" s="3" t="s">
        <v>31</v>
      </c>
      <c r="D15" s="3" t="s">
        <v>32</v>
      </c>
      <c r="E15" s="4" t="s">
        <v>23</v>
      </c>
      <c r="F15" s="4" t="s">
        <v>239</v>
      </c>
      <c r="G15" s="4" t="s">
        <v>24</v>
      </c>
      <c r="H15" s="11">
        <v>12070.3</v>
      </c>
      <c r="I15" s="19"/>
      <c r="J15" s="19"/>
      <c r="K15" s="57"/>
      <c r="L15" s="57"/>
      <c r="M15" s="57"/>
      <c r="N15" s="31">
        <f t="shared" si="0"/>
        <v>12070.3</v>
      </c>
      <c r="O15" s="19">
        <v>1942.61</v>
      </c>
      <c r="P15" s="57"/>
      <c r="Q15" s="57"/>
      <c r="R15" s="57"/>
      <c r="S15" s="31">
        <f t="shared" si="1"/>
        <v>10127.689999999999</v>
      </c>
      <c r="T15" s="51"/>
      <c r="U15" s="51"/>
    </row>
    <row r="16" spans="1:21" ht="15.75">
      <c r="A16" s="30">
        <v>11</v>
      </c>
      <c r="B16" s="2" t="s">
        <v>315</v>
      </c>
      <c r="C16" s="3" t="s">
        <v>31</v>
      </c>
      <c r="D16" s="3" t="s">
        <v>32</v>
      </c>
      <c r="E16" s="4" t="s">
        <v>23</v>
      </c>
      <c r="F16" s="4" t="s">
        <v>240</v>
      </c>
      <c r="G16" s="4" t="s">
        <v>24</v>
      </c>
      <c r="H16" s="11">
        <v>12070.3</v>
      </c>
      <c r="I16" s="19"/>
      <c r="J16" s="19"/>
      <c r="K16" s="57"/>
      <c r="L16" s="57"/>
      <c r="M16" s="57"/>
      <c r="N16" s="31">
        <f t="shared" si="0"/>
        <v>12070.3</v>
      </c>
      <c r="O16" s="19">
        <v>1942.61</v>
      </c>
      <c r="P16" s="57"/>
      <c r="Q16" s="57"/>
      <c r="R16" s="57"/>
      <c r="S16" s="31">
        <f t="shared" si="1"/>
        <v>10127.689999999999</v>
      </c>
    </row>
    <row r="17" spans="1:21" ht="15.75">
      <c r="A17" s="30">
        <v>12</v>
      </c>
      <c r="B17" s="2" t="s">
        <v>223</v>
      </c>
      <c r="C17" s="3" t="s">
        <v>31</v>
      </c>
      <c r="D17" s="3" t="s">
        <v>32</v>
      </c>
      <c r="E17" s="4" t="s">
        <v>23</v>
      </c>
      <c r="F17" s="4" t="s">
        <v>242</v>
      </c>
      <c r="G17" s="4" t="s">
        <v>24</v>
      </c>
      <c r="H17" s="11">
        <v>12070.3</v>
      </c>
      <c r="I17" s="19"/>
      <c r="J17" s="19"/>
      <c r="K17" s="57"/>
      <c r="L17" s="57"/>
      <c r="M17" s="57"/>
      <c r="N17" s="31">
        <f t="shared" si="0"/>
        <v>12070.3</v>
      </c>
      <c r="O17" s="19">
        <v>1942.61</v>
      </c>
      <c r="P17" s="57"/>
      <c r="Q17" s="57"/>
      <c r="R17" s="57"/>
      <c r="S17" s="31">
        <f t="shared" si="1"/>
        <v>10127.689999999999</v>
      </c>
    </row>
    <row r="18" spans="1:21" ht="15.75">
      <c r="A18" s="30">
        <v>13</v>
      </c>
      <c r="B18" s="2" t="s">
        <v>224</v>
      </c>
      <c r="C18" s="3" t="s">
        <v>31</v>
      </c>
      <c r="D18" s="3" t="s">
        <v>32</v>
      </c>
      <c r="E18" s="4" t="s">
        <v>23</v>
      </c>
      <c r="F18" s="4" t="s">
        <v>241</v>
      </c>
      <c r="G18" s="4" t="s">
        <v>24</v>
      </c>
      <c r="H18" s="11">
        <v>12070.3</v>
      </c>
      <c r="I18" s="19"/>
      <c r="J18" s="19"/>
      <c r="K18" s="57"/>
      <c r="L18" s="57"/>
      <c r="M18" s="57"/>
      <c r="N18" s="31">
        <f t="shared" si="0"/>
        <v>12070.3</v>
      </c>
      <c r="O18" s="19">
        <v>1942.61</v>
      </c>
      <c r="P18" s="57"/>
      <c r="Q18" s="57"/>
      <c r="R18" s="57"/>
      <c r="S18" s="31">
        <f t="shared" si="1"/>
        <v>10127.689999999999</v>
      </c>
    </row>
    <row r="19" spans="1:21" ht="15.75">
      <c r="A19" s="30">
        <v>14</v>
      </c>
      <c r="B19" s="2" t="s">
        <v>376</v>
      </c>
      <c r="C19" s="3" t="s">
        <v>377</v>
      </c>
      <c r="D19" s="3" t="s">
        <v>33</v>
      </c>
      <c r="E19" s="4" t="s">
        <v>28</v>
      </c>
      <c r="F19" s="4" t="s">
        <v>378</v>
      </c>
      <c r="G19" s="4" t="s">
        <v>24</v>
      </c>
      <c r="H19" s="11">
        <v>11000</v>
      </c>
      <c r="I19" s="19"/>
      <c r="J19" s="19"/>
      <c r="K19" s="57"/>
      <c r="L19" s="57"/>
      <c r="M19" s="57"/>
      <c r="N19" s="31">
        <f t="shared" si="0"/>
        <v>11000</v>
      </c>
      <c r="O19" s="19">
        <v>1711.43</v>
      </c>
      <c r="P19" s="57"/>
      <c r="Q19" s="57"/>
      <c r="R19" s="57"/>
      <c r="S19" s="31">
        <f t="shared" si="1"/>
        <v>9288.57</v>
      </c>
    </row>
    <row r="20" spans="1:21" ht="15.75">
      <c r="A20" s="30">
        <v>15</v>
      </c>
      <c r="B20" s="2" t="s">
        <v>55</v>
      </c>
      <c r="C20" s="3" t="s">
        <v>309</v>
      </c>
      <c r="D20" s="3" t="s">
        <v>33</v>
      </c>
      <c r="E20" s="4" t="s">
        <v>28</v>
      </c>
      <c r="F20" s="4" t="s">
        <v>308</v>
      </c>
      <c r="G20" s="4" t="s">
        <v>44</v>
      </c>
      <c r="H20" s="11">
        <v>4595</v>
      </c>
      <c r="I20" s="19"/>
      <c r="J20" s="19"/>
      <c r="K20" s="57"/>
      <c r="L20" s="57"/>
      <c r="M20" s="31"/>
      <c r="N20" s="31">
        <f t="shared" si="0"/>
        <v>4595</v>
      </c>
      <c r="O20" s="19">
        <v>395.79</v>
      </c>
      <c r="P20" s="57"/>
      <c r="Q20" s="57"/>
      <c r="R20" s="57"/>
      <c r="S20" s="31">
        <f t="shared" si="1"/>
        <v>4199.21</v>
      </c>
      <c r="T20" s="52"/>
      <c r="U20" s="52"/>
    </row>
    <row r="21" spans="1:21" ht="15.75">
      <c r="A21" s="30">
        <v>16</v>
      </c>
      <c r="B21" s="22" t="s">
        <v>188</v>
      </c>
      <c r="C21" s="3" t="s">
        <v>35</v>
      </c>
      <c r="D21" s="3" t="s">
        <v>36</v>
      </c>
      <c r="E21" s="4" t="s">
        <v>28</v>
      </c>
      <c r="F21" s="4" t="s">
        <v>446</v>
      </c>
      <c r="G21" s="4" t="s">
        <v>44</v>
      </c>
      <c r="H21" s="6">
        <v>4200</v>
      </c>
      <c r="I21" s="5"/>
      <c r="J21" s="5"/>
      <c r="K21" s="57"/>
      <c r="L21" s="57"/>
      <c r="M21" s="57"/>
      <c r="N21" s="31">
        <f t="shared" si="0"/>
        <v>4200</v>
      </c>
      <c r="O21" s="5">
        <v>335.56</v>
      </c>
      <c r="P21" s="57"/>
      <c r="Q21" s="31"/>
      <c r="R21" s="57"/>
      <c r="S21" s="31">
        <f t="shared" si="1"/>
        <v>3864.44</v>
      </c>
    </row>
    <row r="22" spans="1:21" ht="15.75">
      <c r="A22" s="30">
        <v>17</v>
      </c>
      <c r="B22" s="2" t="s">
        <v>203</v>
      </c>
      <c r="C22" s="3" t="s">
        <v>311</v>
      </c>
      <c r="D22" s="3" t="s">
        <v>303</v>
      </c>
      <c r="E22" s="4" t="s">
        <v>28</v>
      </c>
      <c r="F22" s="4" t="s">
        <v>297</v>
      </c>
      <c r="G22" s="4" t="s">
        <v>44</v>
      </c>
      <c r="H22" s="6">
        <v>5159.5</v>
      </c>
      <c r="I22" s="5"/>
      <c r="J22" s="5"/>
      <c r="K22" s="57"/>
      <c r="L22" s="31"/>
      <c r="M22" s="31"/>
      <c r="N22" s="31">
        <f t="shared" si="0"/>
        <v>5159.5</v>
      </c>
      <c r="O22" s="19">
        <v>490.17</v>
      </c>
      <c r="P22" s="31"/>
      <c r="Q22" s="5"/>
      <c r="R22" s="57"/>
      <c r="S22" s="31">
        <f t="shared" si="1"/>
        <v>4669.33</v>
      </c>
    </row>
    <row r="23" spans="1:21" ht="15.75">
      <c r="A23" s="30">
        <v>18</v>
      </c>
      <c r="B23" s="2" t="s">
        <v>99</v>
      </c>
      <c r="C23" s="3" t="s">
        <v>153</v>
      </c>
      <c r="D23" s="3" t="s">
        <v>303</v>
      </c>
      <c r="E23" s="4" t="s">
        <v>28</v>
      </c>
      <c r="F23" s="4" t="s">
        <v>285</v>
      </c>
      <c r="G23" s="4" t="s">
        <v>75</v>
      </c>
      <c r="H23" s="5">
        <v>3554.24</v>
      </c>
      <c r="I23" s="5"/>
      <c r="J23" s="5"/>
      <c r="K23" s="31"/>
      <c r="L23" s="57"/>
      <c r="M23" s="31"/>
      <c r="N23" s="31">
        <f t="shared" si="0"/>
        <v>3554.24</v>
      </c>
      <c r="O23" s="5">
        <v>157.9</v>
      </c>
      <c r="P23" s="57"/>
      <c r="Q23" s="57"/>
      <c r="R23" s="57"/>
      <c r="S23" s="31">
        <f t="shared" si="1"/>
        <v>3396.3399999999997</v>
      </c>
    </row>
    <row r="24" spans="1:21" ht="15.75">
      <c r="A24" s="30">
        <v>19</v>
      </c>
      <c r="B24" s="30" t="s">
        <v>40</v>
      </c>
      <c r="C24" s="3" t="s">
        <v>38</v>
      </c>
      <c r="D24" s="3" t="s">
        <v>39</v>
      </c>
      <c r="E24" s="4" t="s">
        <v>28</v>
      </c>
      <c r="F24" s="4" t="s">
        <v>244</v>
      </c>
      <c r="G24" s="4" t="s">
        <v>26</v>
      </c>
      <c r="H24" s="11">
        <v>2293</v>
      </c>
      <c r="I24" s="19">
        <v>40.72</v>
      </c>
      <c r="J24" s="19"/>
      <c r="K24" s="57"/>
      <c r="L24" s="57"/>
      <c r="M24" s="31"/>
      <c r="N24" s="31">
        <f t="shared" si="0"/>
        <v>2333.7199999999998</v>
      </c>
      <c r="O24" s="19"/>
      <c r="P24" s="57"/>
      <c r="Q24" s="57"/>
      <c r="R24" s="57"/>
      <c r="S24" s="31">
        <f t="shared" si="1"/>
        <v>2333.7199999999998</v>
      </c>
      <c r="T24" s="52"/>
      <c r="U24" s="52"/>
    </row>
    <row r="25" spans="1:21" ht="15.75">
      <c r="A25" s="30">
        <v>20</v>
      </c>
      <c r="B25" s="2" t="s">
        <v>230</v>
      </c>
      <c r="C25" s="3" t="s">
        <v>144</v>
      </c>
      <c r="D25" s="3" t="s">
        <v>42</v>
      </c>
      <c r="E25" s="4" t="s">
        <v>28</v>
      </c>
      <c r="F25" s="4" t="s">
        <v>245</v>
      </c>
      <c r="G25" s="4" t="s">
        <v>24</v>
      </c>
      <c r="H25" s="11">
        <v>5159.5</v>
      </c>
      <c r="I25" s="19"/>
      <c r="J25" s="19"/>
      <c r="K25" s="57"/>
      <c r="L25" s="57"/>
      <c r="M25" s="57"/>
      <c r="N25" s="31">
        <f t="shared" si="0"/>
        <v>5159.5</v>
      </c>
      <c r="O25" s="19">
        <v>490.17</v>
      </c>
      <c r="P25" s="57"/>
      <c r="Q25" s="57"/>
      <c r="R25" s="57"/>
      <c r="S25" s="31">
        <f t="shared" si="1"/>
        <v>4669.33</v>
      </c>
    </row>
    <row r="26" spans="1:21" ht="15.75">
      <c r="A26" s="30">
        <v>21</v>
      </c>
      <c r="B26" s="2" t="s">
        <v>231</v>
      </c>
      <c r="C26" s="3" t="s">
        <v>311</v>
      </c>
      <c r="D26" s="3" t="s">
        <v>47</v>
      </c>
      <c r="E26" s="4" t="s">
        <v>28</v>
      </c>
      <c r="F26" s="4" t="s">
        <v>246</v>
      </c>
      <c r="G26" s="4" t="s">
        <v>24</v>
      </c>
      <c r="H26" s="6">
        <v>6933.9</v>
      </c>
      <c r="I26" s="5"/>
      <c r="J26" s="5"/>
      <c r="K26" s="57"/>
      <c r="L26" s="57"/>
      <c r="M26" s="57"/>
      <c r="N26" s="31">
        <f t="shared" si="0"/>
        <v>6933.9</v>
      </c>
      <c r="O26" s="5">
        <v>842.91</v>
      </c>
      <c r="P26" s="57"/>
      <c r="Q26" s="57"/>
      <c r="R26" s="57"/>
      <c r="S26" s="31">
        <f t="shared" si="1"/>
        <v>6090.99</v>
      </c>
    </row>
    <row r="27" spans="1:21" s="53" customFormat="1" ht="15.75">
      <c r="A27" s="30">
        <v>22</v>
      </c>
      <c r="B27" s="2" t="s">
        <v>204</v>
      </c>
      <c r="C27" s="3" t="s">
        <v>228</v>
      </c>
      <c r="D27" s="3" t="s">
        <v>205</v>
      </c>
      <c r="E27" s="4" t="s">
        <v>28</v>
      </c>
      <c r="F27" s="4" t="s">
        <v>300</v>
      </c>
      <c r="G27" s="4" t="s">
        <v>24</v>
      </c>
      <c r="H27" s="6">
        <v>5159.5</v>
      </c>
      <c r="I27" s="5"/>
      <c r="J27" s="5"/>
      <c r="K27" s="57"/>
      <c r="L27" s="57"/>
      <c r="M27" s="57"/>
      <c r="N27" s="31">
        <f t="shared" si="0"/>
        <v>5159.5</v>
      </c>
      <c r="O27" s="5">
        <v>490.17</v>
      </c>
      <c r="P27" s="57"/>
      <c r="Q27" s="57"/>
      <c r="R27" s="57"/>
      <c r="S27" s="31">
        <f t="shared" si="1"/>
        <v>4669.33</v>
      </c>
    </row>
    <row r="28" spans="1:21" ht="15.75">
      <c r="A28" s="30">
        <v>23</v>
      </c>
      <c r="B28" s="2" t="s">
        <v>196</v>
      </c>
      <c r="C28" s="3" t="s">
        <v>310</v>
      </c>
      <c r="D28" s="3" t="s">
        <v>197</v>
      </c>
      <c r="E28" s="4" t="s">
        <v>28</v>
      </c>
      <c r="F28" s="4" t="s">
        <v>301</v>
      </c>
      <c r="G28" s="4" t="s">
        <v>24</v>
      </c>
      <c r="H28" s="6">
        <v>5159.5</v>
      </c>
      <c r="I28" s="5"/>
      <c r="J28" s="5"/>
      <c r="K28" s="57"/>
      <c r="L28" s="57"/>
      <c r="M28" s="31"/>
      <c r="N28" s="31">
        <f t="shared" si="0"/>
        <v>5159.5</v>
      </c>
      <c r="O28" s="5">
        <v>490.17</v>
      </c>
      <c r="P28" s="57"/>
      <c r="Q28" s="57"/>
      <c r="R28" s="57"/>
      <c r="S28" s="31">
        <f t="shared" si="1"/>
        <v>4669.33</v>
      </c>
      <c r="T28" s="52"/>
      <c r="U28" s="52"/>
    </row>
    <row r="29" spans="1:21" ht="15.75">
      <c r="A29" s="30">
        <v>24</v>
      </c>
      <c r="B29" s="2" t="s">
        <v>356</v>
      </c>
      <c r="C29" s="3" t="s">
        <v>35</v>
      </c>
      <c r="D29" s="3" t="s">
        <v>357</v>
      </c>
      <c r="E29" s="4" t="s">
        <v>28</v>
      </c>
      <c r="F29" s="4" t="s">
        <v>358</v>
      </c>
      <c r="G29" s="4" t="s">
        <v>24</v>
      </c>
      <c r="H29" s="11">
        <v>3791.07</v>
      </c>
      <c r="I29" s="19"/>
      <c r="J29" s="31"/>
      <c r="K29" s="57"/>
      <c r="L29" s="53"/>
      <c r="M29" s="53"/>
      <c r="N29" s="31">
        <f t="shared" si="0"/>
        <v>3791.07</v>
      </c>
      <c r="O29" s="19">
        <v>291.07</v>
      </c>
      <c r="P29" s="53"/>
      <c r="Q29" s="53"/>
      <c r="R29" s="53"/>
      <c r="S29" s="31">
        <f t="shared" si="1"/>
        <v>3500</v>
      </c>
    </row>
    <row r="30" spans="1:21" ht="15.75">
      <c r="A30" s="30">
        <v>25</v>
      </c>
      <c r="B30" s="2" t="s">
        <v>370</v>
      </c>
      <c r="C30" s="3" t="s">
        <v>310</v>
      </c>
      <c r="D30" s="3" t="s">
        <v>371</v>
      </c>
      <c r="E30" s="4" t="s">
        <v>28</v>
      </c>
      <c r="F30" s="4" t="s">
        <v>386</v>
      </c>
      <c r="G30" s="4" t="s">
        <v>24</v>
      </c>
      <c r="H30" s="6">
        <v>5159.5</v>
      </c>
      <c r="I30" s="5"/>
      <c r="J30" s="5"/>
      <c r="K30" s="57"/>
      <c r="L30" s="57"/>
      <c r="M30" s="57"/>
      <c r="N30" s="38">
        <f t="shared" si="0"/>
        <v>5159.5</v>
      </c>
      <c r="O30" s="5">
        <v>490.17</v>
      </c>
      <c r="P30" s="57"/>
      <c r="Q30" s="57"/>
      <c r="R30" s="57"/>
      <c r="S30" s="31">
        <f>N30-O30-P30-Q30-R30</f>
        <v>4669.33</v>
      </c>
    </row>
    <row r="31" spans="1:21" ht="15.75">
      <c r="A31" s="30">
        <v>26</v>
      </c>
      <c r="B31" s="2" t="s">
        <v>379</v>
      </c>
      <c r="C31" s="3" t="s">
        <v>310</v>
      </c>
      <c r="D31" s="3" t="s">
        <v>412</v>
      </c>
      <c r="E31" s="4" t="s">
        <v>28</v>
      </c>
      <c r="F31" s="4" t="s">
        <v>413</v>
      </c>
      <c r="G31" s="4" t="s">
        <v>24</v>
      </c>
      <c r="H31" s="6">
        <v>5159.5</v>
      </c>
      <c r="I31" s="5"/>
      <c r="J31" s="5"/>
      <c r="K31" s="57"/>
      <c r="L31" s="57"/>
      <c r="M31" s="57"/>
      <c r="N31" s="38">
        <f t="shared" si="0"/>
        <v>5159.5</v>
      </c>
      <c r="O31" s="5">
        <v>490.17</v>
      </c>
      <c r="P31" s="57"/>
      <c r="Q31" s="57">
        <v>500</v>
      </c>
      <c r="R31" s="57"/>
      <c r="S31" s="31">
        <f t="shared" ref="S31:S32" si="2">N31-O31-P31-Q31-R31</f>
        <v>4169.33</v>
      </c>
    </row>
    <row r="32" spans="1:21" ht="15.75">
      <c r="A32" s="30">
        <v>27</v>
      </c>
      <c r="B32" s="2" t="s">
        <v>432</v>
      </c>
      <c r="C32" s="3" t="s">
        <v>35</v>
      </c>
      <c r="D32" s="3" t="s">
        <v>352</v>
      </c>
      <c r="E32" s="4" t="s">
        <v>28</v>
      </c>
      <c r="F32" s="4" t="s">
        <v>323</v>
      </c>
      <c r="G32" s="4" t="s">
        <v>24</v>
      </c>
      <c r="H32" s="6">
        <v>3791.07</v>
      </c>
      <c r="I32" s="5"/>
      <c r="J32" s="5"/>
      <c r="K32" s="57"/>
      <c r="L32" s="57"/>
      <c r="M32" s="57"/>
      <c r="N32" s="38">
        <f t="shared" si="0"/>
        <v>3791.07</v>
      </c>
      <c r="O32" s="5">
        <v>291.07</v>
      </c>
      <c r="P32" s="57"/>
      <c r="Q32" s="57"/>
      <c r="R32" s="57"/>
      <c r="S32" s="31">
        <f t="shared" si="2"/>
        <v>3500</v>
      </c>
    </row>
    <row r="33" spans="1:23" ht="15.75">
      <c r="B33" s="48" t="s">
        <v>48</v>
      </c>
      <c r="C33" s="3"/>
      <c r="D33" s="3"/>
      <c r="E33" s="4"/>
      <c r="F33" s="4"/>
      <c r="G33" s="4"/>
      <c r="H33" s="13">
        <f>SUM(H6:H32)</f>
        <v>236386.18</v>
      </c>
      <c r="I33" s="13">
        <f t="shared" ref="I33:S33" si="3">SUM(I6:I32)</f>
        <v>40.72</v>
      </c>
      <c r="J33" s="13">
        <f t="shared" si="3"/>
        <v>0</v>
      </c>
      <c r="K33" s="13">
        <f t="shared" si="3"/>
        <v>0</v>
      </c>
      <c r="L33" s="13">
        <f t="shared" si="3"/>
        <v>0</v>
      </c>
      <c r="M33" s="13">
        <f t="shared" si="3"/>
        <v>0</v>
      </c>
      <c r="N33" s="13">
        <f t="shared" si="3"/>
        <v>236426.9</v>
      </c>
      <c r="O33" s="13">
        <f t="shared" si="3"/>
        <v>34854.729999999996</v>
      </c>
      <c r="P33" s="13">
        <f t="shared" si="3"/>
        <v>0</v>
      </c>
      <c r="Q33" s="13">
        <f t="shared" si="3"/>
        <v>1000</v>
      </c>
      <c r="R33" s="13">
        <f t="shared" si="3"/>
        <v>0</v>
      </c>
      <c r="S33" s="13">
        <f t="shared" si="3"/>
        <v>200572.16999999993</v>
      </c>
    </row>
    <row r="34" spans="1:23" ht="15.75">
      <c r="B34" s="2"/>
      <c r="C34" s="3"/>
      <c r="D34" s="3"/>
      <c r="E34" s="4"/>
      <c r="F34" s="4"/>
      <c r="G34" s="4"/>
      <c r="H34" s="13"/>
      <c r="I34" s="20"/>
      <c r="J34" s="20"/>
      <c r="K34" s="57"/>
      <c r="L34" s="57"/>
      <c r="M34" s="57"/>
      <c r="N34" s="57"/>
      <c r="O34" s="20"/>
      <c r="P34" s="57"/>
      <c r="Q34" s="57"/>
      <c r="R34" s="57"/>
      <c r="S34" s="57"/>
    </row>
    <row r="35" spans="1:23" ht="15.75">
      <c r="B35" s="7" t="s">
        <v>49</v>
      </c>
      <c r="C35" s="2"/>
      <c r="D35" s="2"/>
      <c r="E35" s="2"/>
      <c r="F35" s="2"/>
      <c r="G35" s="2"/>
      <c r="H35" s="38"/>
      <c r="I35" s="38"/>
      <c r="J35" s="38"/>
      <c r="K35" s="57"/>
      <c r="L35" s="57"/>
      <c r="M35" s="57"/>
      <c r="N35" s="57"/>
      <c r="O35" s="38"/>
      <c r="P35" s="57"/>
      <c r="Q35" s="57"/>
      <c r="R35" s="57"/>
      <c r="S35" s="57"/>
    </row>
    <row r="36" spans="1:23" ht="15.75">
      <c r="A36" s="30">
        <v>28</v>
      </c>
      <c r="B36" s="2" t="s">
        <v>50</v>
      </c>
      <c r="C36" s="3" t="s">
        <v>51</v>
      </c>
      <c r="D36" s="14" t="s">
        <v>52</v>
      </c>
      <c r="E36" s="12" t="s">
        <v>28</v>
      </c>
      <c r="F36" s="4" t="s">
        <v>247</v>
      </c>
      <c r="G36" s="12" t="s">
        <v>24</v>
      </c>
      <c r="H36" s="11">
        <v>14685.3</v>
      </c>
      <c r="I36" s="21"/>
      <c r="J36" s="21"/>
      <c r="K36" s="57"/>
      <c r="L36" s="57"/>
      <c r="M36" s="57"/>
      <c r="N36" s="31">
        <f>H36+I36+J36+K36+L36+M36</f>
        <v>14685.3</v>
      </c>
      <c r="O36" s="21">
        <v>2557.66</v>
      </c>
      <c r="P36" s="57"/>
      <c r="Q36" s="57"/>
      <c r="R36" s="57"/>
      <c r="S36" s="31">
        <f>N36-O36-P36-Q36-R36</f>
        <v>12127.64</v>
      </c>
    </row>
    <row r="37" spans="1:23" ht="15.75">
      <c r="A37" s="30">
        <v>29</v>
      </c>
      <c r="B37" s="2" t="s">
        <v>53</v>
      </c>
      <c r="C37" s="3" t="s">
        <v>54</v>
      </c>
      <c r="D37" s="3" t="s">
        <v>49</v>
      </c>
      <c r="E37" s="4" t="s">
        <v>28</v>
      </c>
      <c r="F37" s="4" t="s">
        <v>248</v>
      </c>
      <c r="G37" s="4" t="s">
        <v>44</v>
      </c>
      <c r="H37" s="11">
        <v>4200</v>
      </c>
      <c r="I37" s="19"/>
      <c r="J37" s="19"/>
      <c r="K37" s="57"/>
      <c r="L37" s="57"/>
      <c r="M37" s="31"/>
      <c r="N37" s="31">
        <f t="shared" ref="N37:N44" si="4">H37+I37+J37+K37+L37+M37</f>
        <v>4200</v>
      </c>
      <c r="O37" s="19">
        <v>335.56</v>
      </c>
      <c r="P37" s="57"/>
      <c r="Q37" s="57">
        <v>500</v>
      </c>
      <c r="R37" s="57"/>
      <c r="S37" s="31">
        <f>N37-O37-P37-Q37-R37</f>
        <v>3364.44</v>
      </c>
      <c r="T37" s="52"/>
      <c r="U37" s="52"/>
    </row>
    <row r="38" spans="1:23" ht="15.75">
      <c r="A38" s="30">
        <v>30</v>
      </c>
      <c r="B38" s="30" t="s">
        <v>335</v>
      </c>
      <c r="C38" s="25" t="s">
        <v>57</v>
      </c>
      <c r="D38" s="25" t="s">
        <v>49</v>
      </c>
      <c r="E38" s="24" t="s">
        <v>28</v>
      </c>
      <c r="F38" s="24" t="s">
        <v>336</v>
      </c>
      <c r="G38" s="24" t="s">
        <v>44</v>
      </c>
      <c r="H38" s="62">
        <v>4200</v>
      </c>
      <c r="I38" s="19"/>
      <c r="J38" s="19"/>
      <c r="K38" s="57"/>
      <c r="L38" s="57"/>
      <c r="M38" s="31"/>
      <c r="N38" s="31">
        <f t="shared" si="4"/>
        <v>4200</v>
      </c>
      <c r="O38" s="19">
        <v>335.56</v>
      </c>
      <c r="P38" s="57"/>
      <c r="Q38" s="57"/>
      <c r="R38" s="57"/>
      <c r="S38" s="31">
        <f>N38-O38-P38-Q38-R38</f>
        <v>3864.44</v>
      </c>
      <c r="T38" s="52"/>
      <c r="U38" s="52"/>
    </row>
    <row r="39" spans="1:23" ht="15.75">
      <c r="A39" s="30">
        <v>31</v>
      </c>
      <c r="B39" s="2" t="s">
        <v>58</v>
      </c>
      <c r="C39" s="3" t="s">
        <v>57</v>
      </c>
      <c r="D39" s="3" t="s">
        <v>49</v>
      </c>
      <c r="E39" s="4" t="s">
        <v>28</v>
      </c>
      <c r="F39" s="4" t="s">
        <v>249</v>
      </c>
      <c r="G39" s="4" t="s">
        <v>44</v>
      </c>
      <c r="H39" s="11">
        <v>4200</v>
      </c>
      <c r="I39" s="19"/>
      <c r="J39" s="19"/>
      <c r="K39" s="57"/>
      <c r="L39" s="57"/>
      <c r="M39" s="57"/>
      <c r="N39" s="31">
        <f t="shared" si="4"/>
        <v>4200</v>
      </c>
      <c r="O39" s="19">
        <v>335.56</v>
      </c>
      <c r="P39" s="57"/>
      <c r="Q39" s="57"/>
      <c r="R39" s="57"/>
      <c r="S39" s="31">
        <f t="shared" ref="S39:S44" si="5">N39-O39-P39-Q39-R39</f>
        <v>3864.44</v>
      </c>
    </row>
    <row r="40" spans="1:23" ht="15.75">
      <c r="A40" s="30">
        <v>32</v>
      </c>
      <c r="B40" s="2" t="s">
        <v>59</v>
      </c>
      <c r="C40" s="3" t="s">
        <v>311</v>
      </c>
      <c r="D40" s="3" t="s">
        <v>60</v>
      </c>
      <c r="E40" s="4" t="s">
        <v>28</v>
      </c>
      <c r="F40" s="4" t="s">
        <v>250</v>
      </c>
      <c r="G40" s="4" t="s">
        <v>24</v>
      </c>
      <c r="H40" s="15">
        <v>6933.9</v>
      </c>
      <c r="I40" s="15"/>
      <c r="J40" s="15"/>
      <c r="K40" s="57"/>
      <c r="L40" s="57"/>
      <c r="M40" s="31"/>
      <c r="N40" s="31">
        <f t="shared" si="4"/>
        <v>6933.9</v>
      </c>
      <c r="O40" s="15">
        <v>842.91</v>
      </c>
      <c r="P40" s="57"/>
      <c r="Q40" s="57"/>
      <c r="R40" s="57"/>
      <c r="S40" s="31">
        <f t="shared" si="5"/>
        <v>6090.99</v>
      </c>
    </row>
    <row r="41" spans="1:23" ht="15.75">
      <c r="A41" s="30">
        <v>33</v>
      </c>
      <c r="B41" s="2" t="s">
        <v>157</v>
      </c>
      <c r="C41" s="3" t="s">
        <v>25</v>
      </c>
      <c r="D41" s="3" t="s">
        <v>60</v>
      </c>
      <c r="E41" s="4" t="s">
        <v>28</v>
      </c>
      <c r="F41" s="4" t="s">
        <v>251</v>
      </c>
      <c r="G41" s="4" t="s">
        <v>26</v>
      </c>
      <c r="H41" s="11">
        <v>3315</v>
      </c>
      <c r="I41" s="19"/>
      <c r="J41" s="19"/>
      <c r="K41" s="57"/>
      <c r="L41" s="57"/>
      <c r="M41" s="31"/>
      <c r="N41" s="31">
        <f t="shared" si="4"/>
        <v>3315</v>
      </c>
      <c r="O41" s="19">
        <v>114.17</v>
      </c>
      <c r="P41" s="57"/>
      <c r="Q41" s="57"/>
      <c r="R41" s="57"/>
      <c r="S41" s="31">
        <f t="shared" si="5"/>
        <v>3200.83</v>
      </c>
      <c r="T41" s="52"/>
      <c r="U41" s="52"/>
      <c r="V41" s="52"/>
      <c r="W41" s="52"/>
    </row>
    <row r="42" spans="1:23" s="53" customFormat="1" ht="15.75">
      <c r="A42" s="30">
        <v>34</v>
      </c>
      <c r="B42" s="2" t="s">
        <v>225</v>
      </c>
      <c r="C42" s="3" t="s">
        <v>61</v>
      </c>
      <c r="D42" s="3" t="s">
        <v>226</v>
      </c>
      <c r="E42" s="4" t="s">
        <v>28</v>
      </c>
      <c r="F42" s="4" t="s">
        <v>252</v>
      </c>
      <c r="G42" s="4" t="s">
        <v>24</v>
      </c>
      <c r="H42" s="15">
        <v>11000</v>
      </c>
      <c r="I42" s="15"/>
      <c r="J42" s="15"/>
      <c r="K42" s="57"/>
      <c r="L42" s="57"/>
      <c r="M42" s="57"/>
      <c r="N42" s="31">
        <f t="shared" si="4"/>
        <v>11000</v>
      </c>
      <c r="O42" s="15">
        <v>1711.43</v>
      </c>
      <c r="P42" s="57"/>
      <c r="Q42" s="57"/>
      <c r="R42" s="57"/>
      <c r="S42" s="31">
        <f t="shared" si="5"/>
        <v>9288.57</v>
      </c>
    </row>
    <row r="43" spans="1:23" ht="15.75">
      <c r="A43" s="30">
        <v>35</v>
      </c>
      <c r="B43" s="2" t="s">
        <v>179</v>
      </c>
      <c r="C43" s="3" t="s">
        <v>25</v>
      </c>
      <c r="D43" s="3" t="s">
        <v>62</v>
      </c>
      <c r="E43" s="4" t="s">
        <v>28</v>
      </c>
      <c r="F43" s="4" t="s">
        <v>253</v>
      </c>
      <c r="G43" s="4" t="s">
        <v>26</v>
      </c>
      <c r="H43" s="15">
        <v>2866.5</v>
      </c>
      <c r="I43" s="15"/>
      <c r="J43" s="15"/>
      <c r="K43" s="57"/>
      <c r="L43" s="57"/>
      <c r="M43" s="57"/>
      <c r="N43" s="31">
        <f t="shared" si="4"/>
        <v>2866.5</v>
      </c>
      <c r="O43" s="15">
        <v>45.12</v>
      </c>
      <c r="P43" s="57"/>
      <c r="Q43" s="57"/>
      <c r="R43" s="57"/>
      <c r="S43" s="31">
        <f t="shared" si="5"/>
        <v>2821.38</v>
      </c>
    </row>
    <row r="44" spans="1:23" ht="15.75">
      <c r="A44" s="30">
        <v>36</v>
      </c>
      <c r="B44" s="2" t="s">
        <v>163</v>
      </c>
      <c r="C44" s="3" t="s">
        <v>310</v>
      </c>
      <c r="D44" s="3" t="s">
        <v>63</v>
      </c>
      <c r="E44" s="4" t="s">
        <v>28</v>
      </c>
      <c r="F44" s="4" t="s">
        <v>304</v>
      </c>
      <c r="G44" s="4" t="s">
        <v>44</v>
      </c>
      <c r="H44" s="6">
        <v>5159.5</v>
      </c>
      <c r="I44" s="5"/>
      <c r="J44" s="5"/>
      <c r="K44" s="57"/>
      <c r="L44" s="57"/>
      <c r="M44" s="31"/>
      <c r="N44" s="31">
        <f t="shared" si="4"/>
        <v>5159.5</v>
      </c>
      <c r="O44" s="5">
        <v>490.17</v>
      </c>
      <c r="P44" s="57"/>
      <c r="Q44" s="57"/>
      <c r="R44" s="57"/>
      <c r="S44" s="31">
        <f t="shared" si="5"/>
        <v>4669.33</v>
      </c>
      <c r="T44" s="52"/>
      <c r="U44" s="52"/>
    </row>
    <row r="45" spans="1:23" ht="15.75">
      <c r="B45" s="48" t="s">
        <v>64</v>
      </c>
      <c r="C45" s="3"/>
      <c r="D45" s="3"/>
      <c r="E45" s="4"/>
      <c r="F45" s="4"/>
      <c r="G45" s="4"/>
      <c r="H45" s="17">
        <f t="shared" ref="H45:S45" si="6">SUM(H36:H44)</f>
        <v>56560.2</v>
      </c>
      <c r="I45" s="17">
        <f t="shared" si="6"/>
        <v>0</v>
      </c>
      <c r="J45" s="17">
        <f t="shared" si="6"/>
        <v>0</v>
      </c>
      <c r="K45" s="17">
        <f t="shared" si="6"/>
        <v>0</v>
      </c>
      <c r="L45" s="17">
        <f t="shared" si="6"/>
        <v>0</v>
      </c>
      <c r="M45" s="17">
        <f t="shared" si="6"/>
        <v>0</v>
      </c>
      <c r="N45" s="17">
        <f t="shared" si="6"/>
        <v>56560.2</v>
      </c>
      <c r="O45" s="17">
        <f t="shared" si="6"/>
        <v>6768.14</v>
      </c>
      <c r="P45" s="17">
        <f t="shared" si="6"/>
        <v>0</v>
      </c>
      <c r="Q45" s="17">
        <f t="shared" si="6"/>
        <v>500</v>
      </c>
      <c r="R45" s="17">
        <f t="shared" si="6"/>
        <v>0</v>
      </c>
      <c r="S45" s="17">
        <f t="shared" si="6"/>
        <v>49292.06</v>
      </c>
    </row>
    <row r="46" spans="1:23" ht="15.75">
      <c r="B46" s="2"/>
      <c r="C46" s="3"/>
      <c r="D46" s="3"/>
      <c r="E46" s="4"/>
      <c r="F46" s="4"/>
      <c r="G46" s="16"/>
      <c r="H46" s="17"/>
      <c r="I46" s="23"/>
      <c r="J46" s="23"/>
      <c r="K46" s="57"/>
      <c r="L46" s="57"/>
      <c r="M46" s="57"/>
      <c r="N46" s="57"/>
      <c r="O46" s="23"/>
      <c r="P46" s="57"/>
      <c r="Q46" s="57"/>
      <c r="R46" s="57"/>
      <c r="S46" s="57"/>
    </row>
    <row r="47" spans="1:23" ht="15.75">
      <c r="B47" s="7" t="s">
        <v>65</v>
      </c>
      <c r="C47" s="2"/>
      <c r="D47" s="2"/>
      <c r="E47" s="2"/>
      <c r="F47" s="2"/>
      <c r="G47" s="18"/>
      <c r="H47" s="39"/>
      <c r="I47" s="39"/>
      <c r="J47" s="39"/>
      <c r="K47" s="57"/>
      <c r="L47" s="57"/>
      <c r="M47" s="57"/>
      <c r="N47" s="57"/>
      <c r="O47" s="39"/>
      <c r="P47" s="57"/>
      <c r="Q47" s="57"/>
      <c r="R47" s="57"/>
      <c r="S47" s="57"/>
    </row>
    <row r="48" spans="1:23" ht="15.75">
      <c r="A48" s="30">
        <v>37</v>
      </c>
      <c r="B48" s="2" t="s">
        <v>66</v>
      </c>
      <c r="C48" s="3" t="s">
        <v>311</v>
      </c>
      <c r="D48" s="3" t="s">
        <v>65</v>
      </c>
      <c r="E48" s="4" t="s">
        <v>28</v>
      </c>
      <c r="F48" s="4" t="s">
        <v>254</v>
      </c>
      <c r="G48" s="4" t="s">
        <v>24</v>
      </c>
      <c r="H48" s="6">
        <v>6933.9</v>
      </c>
      <c r="I48" s="5"/>
      <c r="J48" s="5"/>
      <c r="K48" s="57"/>
      <c r="L48" s="57"/>
      <c r="M48" s="57"/>
      <c r="N48" s="31">
        <f>H48+I48+J48+K48+L48+M48</f>
        <v>6933.9</v>
      </c>
      <c r="O48" s="5">
        <v>842.91</v>
      </c>
      <c r="P48" s="57"/>
      <c r="Q48" s="57"/>
      <c r="R48" s="57"/>
      <c r="S48" s="31">
        <f>N48-O48-P48-Q48-R48</f>
        <v>6090.99</v>
      </c>
    </row>
    <row r="49" spans="1:24" ht="15.75">
      <c r="A49" s="30">
        <v>38</v>
      </c>
      <c r="B49" s="2" t="s">
        <v>43</v>
      </c>
      <c r="C49" s="3" t="s">
        <v>25</v>
      </c>
      <c r="D49" s="3" t="s">
        <v>65</v>
      </c>
      <c r="E49" s="4" t="s">
        <v>28</v>
      </c>
      <c r="F49" s="4" t="s">
        <v>255</v>
      </c>
      <c r="G49" s="12" t="s">
        <v>44</v>
      </c>
      <c r="H49" s="6">
        <v>3866.5</v>
      </c>
      <c r="I49" s="5"/>
      <c r="J49" s="5"/>
      <c r="K49" s="57"/>
      <c r="L49" s="57"/>
      <c r="M49" s="31"/>
      <c r="N49" s="31">
        <f>H49+I49+J49+K49+L49+M49</f>
        <v>3866.5</v>
      </c>
      <c r="O49" s="5">
        <v>299.27</v>
      </c>
      <c r="P49" s="57"/>
      <c r="Q49" s="57"/>
      <c r="R49" s="57"/>
      <c r="S49" s="31">
        <f>N49-O49-P49-Q49-R49</f>
        <v>3567.23</v>
      </c>
      <c r="T49" s="52"/>
      <c r="U49" s="52"/>
    </row>
    <row r="50" spans="1:24" ht="15.75">
      <c r="A50" s="30">
        <v>39</v>
      </c>
      <c r="B50" s="2" t="s">
        <v>152</v>
      </c>
      <c r="C50" s="3" t="s">
        <v>423</v>
      </c>
      <c r="D50" s="3" t="s">
        <v>65</v>
      </c>
      <c r="E50" s="4" t="s">
        <v>28</v>
      </c>
      <c r="F50" s="4" t="s">
        <v>256</v>
      </c>
      <c r="G50" s="4" t="s">
        <v>26</v>
      </c>
      <c r="H50" s="6">
        <v>2866.5</v>
      </c>
      <c r="I50" s="5"/>
      <c r="J50" s="5"/>
      <c r="K50" s="57"/>
      <c r="L50" s="57"/>
      <c r="M50" s="57"/>
      <c r="N50" s="31">
        <f>H50+I50+J50+K50+L50+M50</f>
        <v>2866.5</v>
      </c>
      <c r="O50" s="5">
        <v>45.12</v>
      </c>
      <c r="P50" s="57"/>
      <c r="Q50" s="57"/>
      <c r="R50" s="57"/>
      <c r="S50" s="31">
        <f>N50-O50-P50-Q50-R50</f>
        <v>2821.38</v>
      </c>
      <c r="T50" s="52"/>
      <c r="U50" s="52"/>
      <c r="V50" s="52"/>
      <c r="W50" s="52"/>
      <c r="X50" s="52"/>
    </row>
    <row r="51" spans="1:24" ht="15.75">
      <c r="A51" s="30">
        <v>40</v>
      </c>
      <c r="B51" s="22" t="s">
        <v>107</v>
      </c>
      <c r="C51" s="2" t="s">
        <v>426</v>
      </c>
      <c r="D51" s="3" t="s">
        <v>65</v>
      </c>
      <c r="E51" s="4" t="s">
        <v>28</v>
      </c>
      <c r="F51" s="4" t="s">
        <v>280</v>
      </c>
      <c r="G51" s="4" t="s">
        <v>26</v>
      </c>
      <c r="H51" s="6">
        <v>2752</v>
      </c>
      <c r="I51" s="5"/>
      <c r="J51" s="5"/>
      <c r="K51" s="57"/>
      <c r="L51" s="57"/>
      <c r="M51" s="31"/>
      <c r="N51" s="31">
        <f>H51+I51+J51+K51+L51+M51</f>
        <v>2752</v>
      </c>
      <c r="O51" s="5">
        <v>32.67</v>
      </c>
      <c r="P51" s="57"/>
      <c r="Q51" s="57"/>
      <c r="R51" s="57"/>
      <c r="S51" s="31">
        <f>N51-O51-P51-Q51-R51</f>
        <v>2719.33</v>
      </c>
      <c r="T51" s="52"/>
      <c r="U51" s="52"/>
    </row>
    <row r="52" spans="1:24" ht="15.75">
      <c r="B52" s="48" t="s">
        <v>67</v>
      </c>
      <c r="C52" s="3"/>
      <c r="D52" s="3"/>
      <c r="E52" s="4"/>
      <c r="F52" s="4"/>
      <c r="G52" s="4"/>
      <c r="H52" s="13">
        <f t="shared" ref="H52:S52" si="7">SUM(H48:H51)</f>
        <v>16418.900000000001</v>
      </c>
      <c r="I52" s="13">
        <f t="shared" si="7"/>
        <v>0</v>
      </c>
      <c r="J52" s="13">
        <f t="shared" si="7"/>
        <v>0</v>
      </c>
      <c r="K52" s="13">
        <f t="shared" si="7"/>
        <v>0</v>
      </c>
      <c r="L52" s="13">
        <f t="shared" si="7"/>
        <v>0</v>
      </c>
      <c r="M52" s="13">
        <f t="shared" si="7"/>
        <v>0</v>
      </c>
      <c r="N52" s="13">
        <f t="shared" si="7"/>
        <v>16418.900000000001</v>
      </c>
      <c r="O52" s="13">
        <f t="shared" si="7"/>
        <v>1219.9699999999998</v>
      </c>
      <c r="P52" s="13">
        <f t="shared" si="7"/>
        <v>0</v>
      </c>
      <c r="Q52" s="13">
        <f t="shared" si="7"/>
        <v>0</v>
      </c>
      <c r="R52" s="13">
        <f t="shared" si="7"/>
        <v>0</v>
      </c>
      <c r="S52" s="13">
        <f t="shared" si="7"/>
        <v>15198.929999999998</v>
      </c>
    </row>
    <row r="53" spans="1:24" ht="15.75">
      <c r="B53" s="2"/>
      <c r="C53" s="3"/>
      <c r="D53" s="3"/>
      <c r="E53" s="4"/>
      <c r="F53" s="4"/>
      <c r="G53" s="4"/>
      <c r="H53" s="6"/>
      <c r="I53" s="5"/>
      <c r="J53" s="5"/>
      <c r="K53" s="57"/>
      <c r="L53" s="57"/>
      <c r="M53" s="57"/>
      <c r="N53" s="57"/>
      <c r="O53" s="5"/>
      <c r="P53" s="57"/>
      <c r="Q53" s="57"/>
      <c r="R53" s="57"/>
      <c r="S53" s="57"/>
    </row>
    <row r="54" spans="1:24" ht="15.75">
      <c r="A54" s="30"/>
      <c r="B54" s="7" t="s">
        <v>68</v>
      </c>
      <c r="C54" s="2"/>
      <c r="D54" s="2"/>
      <c r="E54" s="2"/>
      <c r="F54" s="2"/>
      <c r="G54" s="2"/>
      <c r="H54" s="38"/>
      <c r="I54" s="38"/>
      <c r="J54" s="38"/>
      <c r="K54" s="31"/>
      <c r="L54" s="57"/>
      <c r="M54" s="57"/>
      <c r="N54" s="57"/>
      <c r="O54" s="38"/>
      <c r="P54" s="57"/>
      <c r="Q54" s="57"/>
      <c r="R54" s="57"/>
      <c r="S54" s="57"/>
    </row>
    <row r="55" spans="1:24" ht="15.75">
      <c r="A55" s="30">
        <v>41</v>
      </c>
      <c r="B55" s="3" t="s">
        <v>232</v>
      </c>
      <c r="C55" s="2" t="s">
        <v>35</v>
      </c>
      <c r="D55" s="2" t="s">
        <v>388</v>
      </c>
      <c r="E55" s="4" t="s">
        <v>28</v>
      </c>
      <c r="F55" s="12" t="s">
        <v>302</v>
      </c>
      <c r="G55" s="12" t="s">
        <v>24</v>
      </c>
      <c r="H55" s="38">
        <v>6000</v>
      </c>
      <c r="I55" s="38"/>
      <c r="J55" s="38"/>
      <c r="K55" s="31"/>
      <c r="L55" s="57"/>
      <c r="M55" s="57"/>
      <c r="N55" s="31">
        <f>H55+I55+J55+K55+L55+M55</f>
        <v>6000</v>
      </c>
      <c r="O55" s="38">
        <v>643.42999999999995</v>
      </c>
      <c r="P55" s="57"/>
      <c r="Q55" s="57"/>
      <c r="R55" s="57"/>
      <c r="S55" s="31">
        <f>N55-O55-P55-Q55-R55</f>
        <v>5356.57</v>
      </c>
    </row>
    <row r="56" spans="1:24" ht="15.75">
      <c r="A56" s="30">
        <v>42</v>
      </c>
      <c r="B56" s="2" t="s">
        <v>316</v>
      </c>
      <c r="C56" s="3" t="s">
        <v>387</v>
      </c>
      <c r="D56" s="3" t="s">
        <v>69</v>
      </c>
      <c r="E56" s="4" t="s">
        <v>414</v>
      </c>
      <c r="F56" s="4" t="s">
        <v>415</v>
      </c>
      <c r="G56" s="4" t="s">
        <v>24</v>
      </c>
      <c r="H56" s="6">
        <v>6000</v>
      </c>
      <c r="I56" s="5"/>
      <c r="J56" s="5"/>
      <c r="K56" s="57"/>
      <c r="L56" s="57"/>
      <c r="M56" s="57"/>
      <c r="N56" s="38">
        <f t="shared" ref="N56" si="8">H56+I56+J56+K56+L56+M56</f>
        <v>6000</v>
      </c>
      <c r="O56" s="5">
        <v>643.42999999999995</v>
      </c>
      <c r="P56" s="57"/>
      <c r="Q56" s="57"/>
      <c r="R56" s="57"/>
      <c r="S56" s="31">
        <f t="shared" ref="S56" si="9">N56-O56-P56-Q56-R56</f>
        <v>5356.57</v>
      </c>
    </row>
    <row r="57" spans="1:24" ht="15.75">
      <c r="A57" s="30">
        <v>43</v>
      </c>
      <c r="B57" s="22" t="s">
        <v>73</v>
      </c>
      <c r="C57" s="3" t="s">
        <v>71</v>
      </c>
      <c r="D57" s="3" t="s">
        <v>69</v>
      </c>
      <c r="E57" s="4" t="s">
        <v>28</v>
      </c>
      <c r="F57" s="4" t="s">
        <v>259</v>
      </c>
      <c r="G57" s="4" t="s">
        <v>26</v>
      </c>
      <c r="H57" s="6">
        <v>3442.37</v>
      </c>
      <c r="I57" s="5"/>
      <c r="J57" s="5"/>
      <c r="K57" s="31"/>
      <c r="L57" s="57"/>
      <c r="M57" s="31"/>
      <c r="N57" s="31">
        <f t="shared" ref="N57:N91" si="10">H57+I57+J57+K57+L57+M57</f>
        <v>3442.37</v>
      </c>
      <c r="O57" s="5">
        <v>128.03</v>
      </c>
      <c r="P57" s="57"/>
      <c r="Q57" s="57"/>
      <c r="R57" s="57"/>
      <c r="S57" s="31">
        <f t="shared" ref="S57:S91" si="11">N57-O57-P57-Q57-R57</f>
        <v>3314.3399999999997</v>
      </c>
      <c r="T57" s="52"/>
      <c r="U57" s="52"/>
    </row>
    <row r="58" spans="1:24" ht="15.75">
      <c r="A58" s="30">
        <v>44</v>
      </c>
      <c r="B58" s="2" t="s">
        <v>72</v>
      </c>
      <c r="C58" s="3" t="s">
        <v>171</v>
      </c>
      <c r="D58" s="3" t="s">
        <v>69</v>
      </c>
      <c r="E58" s="4" t="s">
        <v>28</v>
      </c>
      <c r="F58" s="4" t="s">
        <v>260</v>
      </c>
      <c r="G58" s="4" t="s">
        <v>26</v>
      </c>
      <c r="H58" s="6">
        <v>3142.44</v>
      </c>
      <c r="I58" s="5"/>
      <c r="J58" s="5"/>
      <c r="K58" s="31"/>
      <c r="L58" s="57"/>
      <c r="M58" s="31"/>
      <c r="N58" s="31">
        <f t="shared" si="10"/>
        <v>3142.44</v>
      </c>
      <c r="O58" s="5">
        <v>95.4</v>
      </c>
      <c r="P58" s="57"/>
      <c r="Q58" s="57"/>
      <c r="R58" s="57"/>
      <c r="S58" s="31">
        <f t="shared" si="11"/>
        <v>3047.04</v>
      </c>
      <c r="T58" s="52"/>
      <c r="U58" s="52"/>
    </row>
    <row r="59" spans="1:24" ht="15.75">
      <c r="A59" s="30">
        <v>45</v>
      </c>
      <c r="B59" s="2" t="s">
        <v>79</v>
      </c>
      <c r="C59" s="3" t="s">
        <v>80</v>
      </c>
      <c r="D59" s="3" t="s">
        <v>69</v>
      </c>
      <c r="E59" s="4" t="s">
        <v>28</v>
      </c>
      <c r="F59" s="4" t="s">
        <v>261</v>
      </c>
      <c r="G59" s="4" t="s">
        <v>26</v>
      </c>
      <c r="H59" s="6">
        <v>3142.44</v>
      </c>
      <c r="I59" s="5"/>
      <c r="J59" s="5"/>
      <c r="K59" s="31"/>
      <c r="L59" s="57"/>
      <c r="M59" s="31"/>
      <c r="N59" s="31">
        <f t="shared" si="10"/>
        <v>3142.44</v>
      </c>
      <c r="O59" s="5">
        <v>95.4</v>
      </c>
      <c r="P59" s="57"/>
      <c r="Q59" s="57"/>
      <c r="R59" s="57"/>
      <c r="S59" s="31">
        <f t="shared" si="11"/>
        <v>3047.04</v>
      </c>
      <c r="T59" s="52"/>
      <c r="U59" s="52"/>
    </row>
    <row r="60" spans="1:24" ht="15.75">
      <c r="A60" s="30">
        <v>46</v>
      </c>
      <c r="B60" s="2" t="s">
        <v>81</v>
      </c>
      <c r="C60" s="3" t="s">
        <v>80</v>
      </c>
      <c r="D60" s="3" t="s">
        <v>69</v>
      </c>
      <c r="E60" s="4" t="s">
        <v>28</v>
      </c>
      <c r="F60" s="4" t="s">
        <v>262</v>
      </c>
      <c r="G60" s="4" t="s">
        <v>26</v>
      </c>
      <c r="H60" s="6">
        <v>3142.44</v>
      </c>
      <c r="I60" s="5"/>
      <c r="J60" s="5"/>
      <c r="K60" s="31"/>
      <c r="L60" s="57"/>
      <c r="M60" s="31"/>
      <c r="N60" s="31">
        <f t="shared" si="10"/>
        <v>3142.44</v>
      </c>
      <c r="O60" s="5">
        <v>95.4</v>
      </c>
      <c r="P60" s="57"/>
      <c r="Q60" s="57"/>
      <c r="R60" s="57"/>
      <c r="S60" s="31">
        <f t="shared" si="11"/>
        <v>3047.04</v>
      </c>
      <c r="T60" s="52"/>
      <c r="U60" s="52"/>
    </row>
    <row r="61" spans="1:24" ht="15.75">
      <c r="A61" s="30">
        <v>47</v>
      </c>
      <c r="B61" s="2" t="s">
        <v>70</v>
      </c>
      <c r="C61" s="3" t="s">
        <v>170</v>
      </c>
      <c r="D61" s="3" t="s">
        <v>69</v>
      </c>
      <c r="E61" s="4" t="s">
        <v>28</v>
      </c>
      <c r="F61" s="4" t="s">
        <v>265</v>
      </c>
      <c r="G61" s="4" t="s">
        <v>26</v>
      </c>
      <c r="H61" s="6">
        <v>3142.44</v>
      </c>
      <c r="I61" s="5"/>
      <c r="J61" s="5"/>
      <c r="K61" s="31"/>
      <c r="L61" s="57"/>
      <c r="M61" s="31"/>
      <c r="N61" s="31">
        <f t="shared" ref="N61" si="12">H61+I61+J61+K61+L61+M61</f>
        <v>3142.44</v>
      </c>
      <c r="O61" s="5">
        <v>95.4</v>
      </c>
      <c r="P61" s="57"/>
      <c r="Q61" s="57"/>
      <c r="R61" s="57"/>
      <c r="S61" s="31">
        <f t="shared" ref="S61" si="13">N61-O61-P61-Q61-R61</f>
        <v>3047.04</v>
      </c>
      <c r="T61" s="52"/>
      <c r="U61" s="52"/>
    </row>
    <row r="62" spans="1:24" ht="15.75">
      <c r="A62" s="30">
        <v>48</v>
      </c>
      <c r="B62" s="2" t="s">
        <v>74</v>
      </c>
      <c r="C62" s="3" t="s">
        <v>424</v>
      </c>
      <c r="D62" s="3" t="s">
        <v>69</v>
      </c>
      <c r="E62" s="4" t="s">
        <v>28</v>
      </c>
      <c r="F62" s="4" t="s">
        <v>263</v>
      </c>
      <c r="G62" s="4" t="s">
        <v>75</v>
      </c>
      <c r="H62" s="5">
        <v>2842.51</v>
      </c>
      <c r="I62" s="5"/>
      <c r="J62" s="5"/>
      <c r="K62" s="31"/>
      <c r="L62" s="57"/>
      <c r="M62" s="31"/>
      <c r="N62" s="31">
        <f t="shared" si="10"/>
        <v>2842.51</v>
      </c>
      <c r="O62" s="5">
        <v>42.51</v>
      </c>
      <c r="P62" s="57"/>
      <c r="Q62" s="57"/>
      <c r="R62" s="57"/>
      <c r="S62" s="31">
        <f t="shared" si="11"/>
        <v>2800</v>
      </c>
      <c r="T62" s="52"/>
      <c r="U62" s="52"/>
    </row>
    <row r="63" spans="1:24" ht="15.75">
      <c r="A63" s="30">
        <v>49</v>
      </c>
      <c r="B63" s="2" t="s">
        <v>77</v>
      </c>
      <c r="C63" s="3" t="s">
        <v>78</v>
      </c>
      <c r="D63" s="3" t="s">
        <v>69</v>
      </c>
      <c r="E63" s="4" t="s">
        <v>28</v>
      </c>
      <c r="F63" s="4" t="s">
        <v>264</v>
      </c>
      <c r="G63" s="4" t="s">
        <v>172</v>
      </c>
      <c r="H63" s="6">
        <v>2601.3000000000002</v>
      </c>
      <c r="I63" s="5"/>
      <c r="J63" s="5"/>
      <c r="K63" s="31"/>
      <c r="L63" s="57"/>
      <c r="M63" s="31"/>
      <c r="N63" s="31">
        <f t="shared" si="10"/>
        <v>2601.3000000000002</v>
      </c>
      <c r="O63" s="5">
        <v>1.27</v>
      </c>
      <c r="P63" s="57"/>
      <c r="Q63" s="57"/>
      <c r="R63" s="57"/>
      <c r="S63" s="31">
        <f t="shared" si="11"/>
        <v>2600.0300000000002</v>
      </c>
      <c r="T63" s="52"/>
      <c r="U63" s="52"/>
    </row>
    <row r="64" spans="1:24" ht="15.75">
      <c r="A64" s="30">
        <v>50</v>
      </c>
      <c r="B64" s="2" t="s">
        <v>227</v>
      </c>
      <c r="C64" s="3" t="s">
        <v>310</v>
      </c>
      <c r="D64" s="3" t="s">
        <v>82</v>
      </c>
      <c r="E64" s="4" t="s">
        <v>28</v>
      </c>
      <c r="F64" s="4" t="s">
        <v>266</v>
      </c>
      <c r="G64" s="4" t="s">
        <v>24</v>
      </c>
      <c r="H64" s="6">
        <v>5159.5</v>
      </c>
      <c r="I64" s="5"/>
      <c r="J64" s="5"/>
      <c r="K64" s="31"/>
      <c r="L64" s="57"/>
      <c r="M64" s="57"/>
      <c r="N64" s="31">
        <f t="shared" si="10"/>
        <v>5159.5</v>
      </c>
      <c r="O64" s="5">
        <v>490.17</v>
      </c>
      <c r="P64" s="57"/>
      <c r="Q64" s="57"/>
      <c r="R64" s="57"/>
      <c r="S64" s="31">
        <f t="shared" si="11"/>
        <v>4669.33</v>
      </c>
    </row>
    <row r="65" spans="1:22" ht="15.75">
      <c r="A65" s="30">
        <v>51</v>
      </c>
      <c r="B65" s="2" t="s">
        <v>229</v>
      </c>
      <c r="C65" s="3" t="s">
        <v>312</v>
      </c>
      <c r="D65" s="3" t="s">
        <v>202</v>
      </c>
      <c r="E65" s="4" t="s">
        <v>28</v>
      </c>
      <c r="F65" s="4" t="s">
        <v>267</v>
      </c>
      <c r="G65" s="4" t="s">
        <v>24</v>
      </c>
      <c r="H65" s="6">
        <v>4555</v>
      </c>
      <c r="I65" s="5"/>
      <c r="J65" s="5"/>
      <c r="K65" s="31"/>
      <c r="L65" s="31"/>
      <c r="M65" s="31"/>
      <c r="N65" s="31">
        <f t="shared" si="10"/>
        <v>4555</v>
      </c>
      <c r="O65" s="5">
        <v>389.38</v>
      </c>
      <c r="P65" s="31"/>
      <c r="Q65" s="5">
        <v>1000</v>
      </c>
      <c r="R65" s="57"/>
      <c r="S65" s="31">
        <f t="shared" si="11"/>
        <v>3165.62</v>
      </c>
    </row>
    <row r="66" spans="1:22" ht="15.75">
      <c r="A66" s="30">
        <v>52</v>
      </c>
      <c r="B66" s="2" t="s">
        <v>86</v>
      </c>
      <c r="C66" s="3" t="s">
        <v>310</v>
      </c>
      <c r="D66" s="3" t="s">
        <v>84</v>
      </c>
      <c r="E66" s="4" t="s">
        <v>28</v>
      </c>
      <c r="F66" s="4" t="s">
        <v>425</v>
      </c>
      <c r="G66" s="49" t="s">
        <v>24</v>
      </c>
      <c r="H66" s="6">
        <v>5159.5</v>
      </c>
      <c r="I66" s="9"/>
      <c r="J66" s="9"/>
      <c r="K66" s="54"/>
      <c r="L66" s="9"/>
      <c r="M66" s="9"/>
      <c r="N66" s="9">
        <f t="shared" si="10"/>
        <v>5159.5</v>
      </c>
      <c r="O66" s="5">
        <v>490.17</v>
      </c>
      <c r="P66" s="9"/>
      <c r="Q66" s="9"/>
      <c r="R66" s="9"/>
      <c r="S66" s="31">
        <f t="shared" si="11"/>
        <v>4669.33</v>
      </c>
      <c r="U66" s="52"/>
    </row>
    <row r="67" spans="1:22" ht="15.75">
      <c r="A67" s="30">
        <v>53</v>
      </c>
      <c r="B67" s="2" t="s">
        <v>85</v>
      </c>
      <c r="C67" s="3" t="s">
        <v>83</v>
      </c>
      <c r="D67" s="3" t="s">
        <v>84</v>
      </c>
      <c r="E67" s="4" t="s">
        <v>28</v>
      </c>
      <c r="F67" s="4" t="s">
        <v>268</v>
      </c>
      <c r="G67" s="4" t="s">
        <v>44</v>
      </c>
      <c r="H67" s="5">
        <v>4357.84</v>
      </c>
      <c r="I67" s="5"/>
      <c r="J67" s="5"/>
      <c r="K67" s="31"/>
      <c r="L67" s="31"/>
      <c r="M67" s="31"/>
      <c r="N67" s="31">
        <f t="shared" si="10"/>
        <v>4357.84</v>
      </c>
      <c r="O67" s="5">
        <v>357.84</v>
      </c>
      <c r="P67" s="57"/>
      <c r="Q67" s="57"/>
      <c r="R67" s="57"/>
      <c r="S67" s="31">
        <f t="shared" si="11"/>
        <v>4000</v>
      </c>
      <c r="T67" s="52"/>
      <c r="U67" s="52"/>
    </row>
    <row r="68" spans="1:22" ht="15.75">
      <c r="A68" s="30">
        <v>54</v>
      </c>
      <c r="B68" s="2" t="s">
        <v>158</v>
      </c>
      <c r="C68" s="3" t="s">
        <v>87</v>
      </c>
      <c r="D68" s="3" t="s">
        <v>84</v>
      </c>
      <c r="E68" s="4" t="s">
        <v>28</v>
      </c>
      <c r="F68" s="4" t="s">
        <v>269</v>
      </c>
      <c r="G68" s="4" t="s">
        <v>44</v>
      </c>
      <c r="H68" s="6">
        <v>3391.5</v>
      </c>
      <c r="I68" s="5"/>
      <c r="J68" s="5"/>
      <c r="K68" s="31"/>
      <c r="L68" s="31"/>
      <c r="M68" s="31"/>
      <c r="N68" s="31">
        <f t="shared" si="10"/>
        <v>3391.5</v>
      </c>
      <c r="O68" s="5">
        <v>122.49</v>
      </c>
      <c r="P68" s="57"/>
      <c r="Q68" s="57"/>
      <c r="R68" s="57"/>
      <c r="S68" s="31">
        <f t="shared" si="11"/>
        <v>3269.01</v>
      </c>
      <c r="T68" s="52"/>
      <c r="U68" s="52"/>
    </row>
    <row r="69" spans="1:22" ht="15.75">
      <c r="A69" s="30">
        <v>55</v>
      </c>
      <c r="B69" s="2" t="s">
        <v>88</v>
      </c>
      <c r="C69" s="3" t="s">
        <v>89</v>
      </c>
      <c r="D69" s="3" t="s">
        <v>84</v>
      </c>
      <c r="E69" s="4" t="s">
        <v>28</v>
      </c>
      <c r="F69" s="4" t="s">
        <v>270</v>
      </c>
      <c r="G69" s="4" t="s">
        <v>26</v>
      </c>
      <c r="H69" s="6">
        <v>3201.86</v>
      </c>
      <c r="I69" s="5"/>
      <c r="J69" s="5"/>
      <c r="K69" s="31"/>
      <c r="L69" s="31"/>
      <c r="M69" s="31"/>
      <c r="N69" s="31">
        <f t="shared" si="10"/>
        <v>3201.86</v>
      </c>
      <c r="O69" s="5">
        <v>101.86</v>
      </c>
      <c r="P69" s="57"/>
      <c r="Q69" s="57"/>
      <c r="R69" s="57"/>
      <c r="S69" s="31">
        <f t="shared" si="11"/>
        <v>3100</v>
      </c>
      <c r="T69" s="52"/>
      <c r="U69" s="52"/>
    </row>
    <row r="70" spans="1:22" ht="15.75">
      <c r="A70" s="30">
        <v>56</v>
      </c>
      <c r="B70" s="2" t="s">
        <v>181</v>
      </c>
      <c r="C70" s="3" t="s">
        <v>89</v>
      </c>
      <c r="D70" s="3" t="s">
        <v>84</v>
      </c>
      <c r="E70" s="4" t="s">
        <v>28</v>
      </c>
      <c r="F70" s="4" t="s">
        <v>271</v>
      </c>
      <c r="G70" s="4" t="s">
        <v>26</v>
      </c>
      <c r="H70" s="6">
        <v>3201.86</v>
      </c>
      <c r="I70" s="5"/>
      <c r="J70" s="5"/>
      <c r="K70" s="31"/>
      <c r="L70" s="31"/>
      <c r="M70" s="31"/>
      <c r="N70" s="31">
        <f t="shared" si="10"/>
        <v>3201.86</v>
      </c>
      <c r="O70" s="5">
        <v>101.86</v>
      </c>
      <c r="P70" s="57"/>
      <c r="Q70" s="57"/>
      <c r="R70" s="57"/>
      <c r="S70" s="31">
        <f t="shared" si="11"/>
        <v>3100</v>
      </c>
      <c r="T70" s="52"/>
      <c r="U70" s="52"/>
    </row>
    <row r="71" spans="1:22" ht="15.75">
      <c r="A71" s="30">
        <v>57</v>
      </c>
      <c r="B71" s="2" t="s">
        <v>92</v>
      </c>
      <c r="C71" s="3" t="s">
        <v>89</v>
      </c>
      <c r="D71" s="3" t="s">
        <v>84</v>
      </c>
      <c r="E71" s="4" t="s">
        <v>28</v>
      </c>
      <c r="F71" s="4" t="s">
        <v>272</v>
      </c>
      <c r="G71" s="4" t="s">
        <v>26</v>
      </c>
      <c r="H71" s="6">
        <v>3201.86</v>
      </c>
      <c r="I71" s="5"/>
      <c r="J71" s="5"/>
      <c r="K71" s="31"/>
      <c r="L71" s="57"/>
      <c r="M71" s="31"/>
      <c r="N71" s="31">
        <f t="shared" si="10"/>
        <v>3201.86</v>
      </c>
      <c r="O71" s="5">
        <v>101.86</v>
      </c>
      <c r="P71" s="57"/>
      <c r="Q71" s="57"/>
      <c r="R71" s="57"/>
      <c r="S71" s="31">
        <f t="shared" si="11"/>
        <v>3100</v>
      </c>
      <c r="T71" s="52"/>
      <c r="U71" s="52"/>
    </row>
    <row r="72" spans="1:22" ht="15.75">
      <c r="A72" s="30">
        <v>58</v>
      </c>
      <c r="B72" s="2" t="s">
        <v>195</v>
      </c>
      <c r="C72" s="3" t="s">
        <v>89</v>
      </c>
      <c r="D72" s="3" t="s">
        <v>84</v>
      </c>
      <c r="E72" s="4" t="s">
        <v>28</v>
      </c>
      <c r="F72" s="4" t="s">
        <v>273</v>
      </c>
      <c r="G72" s="4" t="s">
        <v>26</v>
      </c>
      <c r="H72" s="6">
        <v>3201.86</v>
      </c>
      <c r="I72" s="5"/>
      <c r="J72" s="5"/>
      <c r="K72" s="31"/>
      <c r="L72" s="57"/>
      <c r="M72" s="31"/>
      <c r="N72" s="31">
        <f t="shared" si="10"/>
        <v>3201.86</v>
      </c>
      <c r="O72" s="5">
        <v>101.86</v>
      </c>
      <c r="P72" s="57"/>
      <c r="Q72" s="57"/>
      <c r="R72" s="57"/>
      <c r="S72" s="31">
        <f t="shared" si="11"/>
        <v>3100</v>
      </c>
      <c r="T72" s="52"/>
      <c r="U72" s="52"/>
    </row>
    <row r="73" spans="1:22" ht="15.75">
      <c r="A73" s="30">
        <v>59</v>
      </c>
      <c r="B73" s="2" t="s">
        <v>93</v>
      </c>
      <c r="C73" s="3" t="s">
        <v>91</v>
      </c>
      <c r="D73" s="3" t="s">
        <v>84</v>
      </c>
      <c r="E73" s="4" t="s">
        <v>28</v>
      </c>
      <c r="F73" s="4" t="s">
        <v>274</v>
      </c>
      <c r="G73" s="4" t="s">
        <v>26</v>
      </c>
      <c r="H73" s="5">
        <v>3225.85</v>
      </c>
      <c r="I73" s="5"/>
      <c r="J73" s="5"/>
      <c r="K73" s="31"/>
      <c r="L73" s="57"/>
      <c r="M73" s="31"/>
      <c r="N73" s="31">
        <f t="shared" si="10"/>
        <v>3225.85</v>
      </c>
      <c r="O73" s="5">
        <v>104.47</v>
      </c>
      <c r="P73" s="57"/>
      <c r="Q73" s="57"/>
      <c r="R73" s="57"/>
      <c r="S73" s="31">
        <f t="shared" si="11"/>
        <v>3121.38</v>
      </c>
    </row>
    <row r="74" spans="1:22" ht="15.75">
      <c r="A74" s="30">
        <v>60</v>
      </c>
      <c r="B74" s="2" t="s">
        <v>90</v>
      </c>
      <c r="C74" s="3" t="s">
        <v>91</v>
      </c>
      <c r="D74" s="3" t="s">
        <v>84</v>
      </c>
      <c r="E74" s="4" t="s">
        <v>28</v>
      </c>
      <c r="F74" s="4" t="s">
        <v>275</v>
      </c>
      <c r="G74" s="4" t="s">
        <v>26</v>
      </c>
      <c r="H74" s="5">
        <v>3225.85</v>
      </c>
      <c r="I74" s="5"/>
      <c r="J74" s="5"/>
      <c r="K74" s="31"/>
      <c r="L74" s="57"/>
      <c r="M74" s="57"/>
      <c r="N74" s="31">
        <f t="shared" si="10"/>
        <v>3225.85</v>
      </c>
      <c r="O74" s="5">
        <v>104.47</v>
      </c>
      <c r="P74" s="57"/>
      <c r="Q74" s="57"/>
      <c r="R74" s="57"/>
      <c r="S74" s="31">
        <f t="shared" si="11"/>
        <v>3121.38</v>
      </c>
    </row>
    <row r="75" spans="1:22" ht="15.75">
      <c r="A75" s="30">
        <v>61</v>
      </c>
      <c r="B75" s="2" t="s">
        <v>94</v>
      </c>
      <c r="C75" s="3" t="s">
        <v>91</v>
      </c>
      <c r="D75" s="3" t="s">
        <v>84</v>
      </c>
      <c r="E75" s="4" t="s">
        <v>28</v>
      </c>
      <c r="F75" s="4" t="s">
        <v>276</v>
      </c>
      <c r="G75" s="4" t="s">
        <v>26</v>
      </c>
      <c r="H75" s="5">
        <v>3225.85</v>
      </c>
      <c r="I75" s="5"/>
      <c r="J75" s="5"/>
      <c r="K75" s="31"/>
      <c r="L75" s="57"/>
      <c r="M75" s="57"/>
      <c r="N75" s="31">
        <f t="shared" si="10"/>
        <v>3225.85</v>
      </c>
      <c r="O75" s="5">
        <v>104.47</v>
      </c>
      <c r="P75" s="57"/>
      <c r="Q75" s="57"/>
      <c r="R75" s="57"/>
      <c r="S75" s="31">
        <f t="shared" si="11"/>
        <v>3121.38</v>
      </c>
    </row>
    <row r="76" spans="1:22" ht="15.75">
      <c r="A76" s="30">
        <v>62</v>
      </c>
      <c r="B76" s="2" t="s">
        <v>95</v>
      </c>
      <c r="C76" s="3" t="s">
        <v>41</v>
      </c>
      <c r="D76" s="3" t="s">
        <v>96</v>
      </c>
      <c r="E76" s="4" t="s">
        <v>28</v>
      </c>
      <c r="F76" s="4" t="s">
        <v>277</v>
      </c>
      <c r="G76" s="4" t="s">
        <v>24</v>
      </c>
      <c r="H76" s="6">
        <v>6933.9</v>
      </c>
      <c r="I76" s="5"/>
      <c r="J76" s="5"/>
      <c r="K76" s="31"/>
      <c r="L76" s="57"/>
      <c r="M76" s="57"/>
      <c r="N76" s="31">
        <f t="shared" si="10"/>
        <v>6933.9</v>
      </c>
      <c r="O76" s="5">
        <v>842.91</v>
      </c>
      <c r="P76" s="57"/>
      <c r="Q76" s="57"/>
      <c r="R76" s="57"/>
      <c r="S76" s="31">
        <f t="shared" si="11"/>
        <v>6090.99</v>
      </c>
      <c r="T76" s="52"/>
      <c r="U76" s="52"/>
    </row>
    <row r="77" spans="1:22" ht="15.75">
      <c r="A77" s="30">
        <v>63</v>
      </c>
      <c r="B77" s="2" t="s">
        <v>105</v>
      </c>
      <c r="C77" s="3" t="s">
        <v>154</v>
      </c>
      <c r="D77" s="3" t="s">
        <v>96</v>
      </c>
      <c r="E77" s="4" t="s">
        <v>28</v>
      </c>
      <c r="F77" s="4" t="s">
        <v>278</v>
      </c>
      <c r="G77" s="4" t="s">
        <v>26</v>
      </c>
      <c r="H77" s="6">
        <v>2987.45</v>
      </c>
      <c r="I77" s="5"/>
      <c r="J77" s="5"/>
      <c r="K77" s="31"/>
      <c r="L77" s="31"/>
      <c r="M77" s="31"/>
      <c r="N77" s="31">
        <f t="shared" si="10"/>
        <v>2987.45</v>
      </c>
      <c r="O77" s="5">
        <v>58.28</v>
      </c>
      <c r="P77" s="31"/>
      <c r="Q77" s="31">
        <v>500</v>
      </c>
      <c r="R77" s="31"/>
      <c r="S77" s="31">
        <f t="shared" si="11"/>
        <v>2429.1699999999996</v>
      </c>
      <c r="T77" s="52"/>
      <c r="U77" s="52"/>
      <c r="V77" s="52"/>
    </row>
    <row r="78" spans="1:22" ht="15.75">
      <c r="A78" s="30">
        <v>64</v>
      </c>
      <c r="B78" s="2" t="s">
        <v>98</v>
      </c>
      <c r="C78" s="3" t="s">
        <v>154</v>
      </c>
      <c r="D78" s="3" t="s">
        <v>96</v>
      </c>
      <c r="E78" s="4" t="s">
        <v>28</v>
      </c>
      <c r="F78" s="4" t="s">
        <v>284</v>
      </c>
      <c r="G78" s="4" t="s">
        <v>75</v>
      </c>
      <c r="H78" s="6">
        <v>2987.45</v>
      </c>
      <c r="I78" s="5"/>
      <c r="J78" s="5"/>
      <c r="K78" s="31"/>
      <c r="L78" s="31"/>
      <c r="M78" s="31"/>
      <c r="N78" s="31">
        <f t="shared" ref="N78" si="14">H78+I78+J78+K78+L78+M78</f>
        <v>2987.45</v>
      </c>
      <c r="O78" s="19">
        <v>58.28</v>
      </c>
      <c r="P78" s="31"/>
      <c r="Q78" s="31">
        <v>500</v>
      </c>
      <c r="R78" s="31"/>
      <c r="S78" s="31">
        <f t="shared" ref="S78" si="15">N78-O78-P78-Q78-R78</f>
        <v>2429.1699999999996</v>
      </c>
      <c r="T78" s="52"/>
      <c r="U78" s="52"/>
    </row>
    <row r="79" spans="1:22" ht="15.75">
      <c r="A79" s="30">
        <v>65</v>
      </c>
      <c r="B79" s="2" t="s">
        <v>103</v>
      </c>
      <c r="C79" s="3" t="s">
        <v>104</v>
      </c>
      <c r="D79" s="3" t="s">
        <v>96</v>
      </c>
      <c r="E79" s="4" t="s">
        <v>28</v>
      </c>
      <c r="F79" s="4" t="s">
        <v>281</v>
      </c>
      <c r="G79" s="4" t="s">
        <v>44</v>
      </c>
      <c r="H79" s="6">
        <v>4569.1499999999996</v>
      </c>
      <c r="I79" s="5"/>
      <c r="J79" s="5"/>
      <c r="K79" s="31"/>
      <c r="L79" s="57">
        <v>901.8</v>
      </c>
      <c r="M79" s="57"/>
      <c r="N79" s="31">
        <f t="shared" si="10"/>
        <v>5470.95</v>
      </c>
      <c r="O79" s="5">
        <v>546.03</v>
      </c>
      <c r="P79" s="57"/>
      <c r="Q79" s="57"/>
      <c r="R79" s="57"/>
      <c r="S79" s="31">
        <f t="shared" si="11"/>
        <v>4924.92</v>
      </c>
    </row>
    <row r="80" spans="1:22" ht="15.75">
      <c r="A80" s="30">
        <v>66</v>
      </c>
      <c r="B80" s="2" t="s">
        <v>160</v>
      </c>
      <c r="C80" s="3" t="s">
        <v>104</v>
      </c>
      <c r="D80" s="3" t="s">
        <v>96</v>
      </c>
      <c r="E80" s="4" t="s">
        <v>28</v>
      </c>
      <c r="F80" s="4" t="s">
        <v>282</v>
      </c>
      <c r="G80" s="4" t="s">
        <v>44</v>
      </c>
      <c r="H80" s="6">
        <v>5340.5</v>
      </c>
      <c r="I80" s="5"/>
      <c r="J80" s="5"/>
      <c r="K80" s="31"/>
      <c r="L80" s="57">
        <v>1054.02</v>
      </c>
      <c r="M80" s="57"/>
      <c r="N80" s="31">
        <f t="shared" si="10"/>
        <v>6394.52</v>
      </c>
      <c r="O80" s="5">
        <v>727.64</v>
      </c>
      <c r="P80" s="57"/>
      <c r="Q80" s="57"/>
      <c r="R80" s="57"/>
      <c r="S80" s="31">
        <f t="shared" si="11"/>
        <v>5666.88</v>
      </c>
    </row>
    <row r="81" spans="1:21" ht="15.75">
      <c r="A81" s="30">
        <v>67</v>
      </c>
      <c r="B81" s="2" t="s">
        <v>101</v>
      </c>
      <c r="C81" s="3" t="s">
        <v>427</v>
      </c>
      <c r="D81" s="3" t="s">
        <v>96</v>
      </c>
      <c r="E81" s="4" t="s">
        <v>28</v>
      </c>
      <c r="F81" s="4" t="s">
        <v>283</v>
      </c>
      <c r="G81" s="4" t="s">
        <v>26</v>
      </c>
      <c r="H81" s="6">
        <v>3391.5</v>
      </c>
      <c r="I81" s="5"/>
      <c r="J81" s="5"/>
      <c r="K81" s="31"/>
      <c r="L81" s="31"/>
      <c r="M81" s="31"/>
      <c r="N81" s="31">
        <f t="shared" si="10"/>
        <v>3391.5</v>
      </c>
      <c r="O81" s="5">
        <v>122.49</v>
      </c>
      <c r="P81" s="31"/>
      <c r="Q81" s="31"/>
      <c r="R81" s="31"/>
      <c r="S81" s="31">
        <f t="shared" si="11"/>
        <v>3269.01</v>
      </c>
      <c r="T81" s="52"/>
      <c r="U81" s="52"/>
    </row>
    <row r="82" spans="1:21" ht="15.75">
      <c r="A82" s="30">
        <v>68</v>
      </c>
      <c r="B82" s="2" t="s">
        <v>106</v>
      </c>
      <c r="C82" s="3" t="s">
        <v>169</v>
      </c>
      <c r="D82" s="3" t="s">
        <v>96</v>
      </c>
      <c r="E82" s="4" t="s">
        <v>28</v>
      </c>
      <c r="F82" s="4" t="s">
        <v>279</v>
      </c>
      <c r="G82" s="4" t="s">
        <v>26</v>
      </c>
      <c r="H82" s="6">
        <v>2987.45</v>
      </c>
      <c r="I82" s="5"/>
      <c r="J82" s="5"/>
      <c r="K82" s="31"/>
      <c r="L82" s="31"/>
      <c r="M82" s="31"/>
      <c r="N82" s="31">
        <f t="shared" ref="N82" si="16">H82+I82+J82+K82+L82+M82</f>
        <v>2987.45</v>
      </c>
      <c r="O82" s="5">
        <v>58.28</v>
      </c>
      <c r="P82" s="31"/>
      <c r="Q82" s="31">
        <v>500</v>
      </c>
      <c r="R82" s="31"/>
      <c r="S82" s="31">
        <f t="shared" ref="S82" si="17">N82-O82-P82-Q82-R82</f>
        <v>2429.1699999999996</v>
      </c>
      <c r="T82" s="52"/>
      <c r="U82" s="52"/>
    </row>
    <row r="83" spans="1:21" ht="15.75">
      <c r="A83" s="30">
        <v>69</v>
      </c>
      <c r="B83" s="2" t="s">
        <v>37</v>
      </c>
      <c r="C83" s="3" t="s">
        <v>337</v>
      </c>
      <c r="D83" s="3" t="s">
        <v>96</v>
      </c>
      <c r="E83" s="4" t="s">
        <v>28</v>
      </c>
      <c r="F83" s="4" t="s">
        <v>243</v>
      </c>
      <c r="G83" s="4" t="s">
        <v>26</v>
      </c>
      <c r="H83" s="11">
        <v>2866.5</v>
      </c>
      <c r="I83" s="19"/>
      <c r="J83" s="19"/>
      <c r="K83" s="31"/>
      <c r="L83" s="57"/>
      <c r="M83" s="31"/>
      <c r="N83" s="31">
        <f t="shared" si="10"/>
        <v>2866.5</v>
      </c>
      <c r="O83" s="19">
        <v>45.12</v>
      </c>
      <c r="P83" s="57"/>
      <c r="Q83" s="57"/>
      <c r="R83" s="57"/>
      <c r="S83" s="31">
        <f t="shared" si="11"/>
        <v>2821.38</v>
      </c>
      <c r="T83" s="52"/>
      <c r="U83" s="52"/>
    </row>
    <row r="84" spans="1:21" ht="15.75">
      <c r="A84" s="30">
        <v>70</v>
      </c>
      <c r="B84" s="2" t="s">
        <v>100</v>
      </c>
      <c r="C84" s="3" t="s">
        <v>382</v>
      </c>
      <c r="D84" s="3" t="s">
        <v>96</v>
      </c>
      <c r="E84" s="4" t="s">
        <v>28</v>
      </c>
      <c r="F84" s="4" t="s">
        <v>258</v>
      </c>
      <c r="G84" s="4" t="s">
        <v>26</v>
      </c>
      <c r="H84" s="5">
        <v>2752</v>
      </c>
      <c r="I84" s="5"/>
      <c r="J84" s="5"/>
      <c r="K84" s="57"/>
      <c r="L84" s="57"/>
      <c r="M84" s="31"/>
      <c r="N84" s="31">
        <f>H84+I84+J84+K84+L84+M84</f>
        <v>2752</v>
      </c>
      <c r="O84" s="5">
        <v>32.67</v>
      </c>
      <c r="P84" s="57"/>
      <c r="Q84" s="57"/>
      <c r="R84" s="57"/>
      <c r="S84" s="31">
        <f>N84-O84-P84-Q84-R84</f>
        <v>2719.33</v>
      </c>
      <c r="T84" s="52"/>
      <c r="U84" s="52"/>
    </row>
    <row r="85" spans="1:21" ht="15.75">
      <c r="A85" s="30">
        <v>71</v>
      </c>
      <c r="B85" s="2" t="s">
        <v>137</v>
      </c>
      <c r="C85" s="3" t="s">
        <v>382</v>
      </c>
      <c r="D85" s="3" t="s">
        <v>96</v>
      </c>
      <c r="E85" s="4" t="s">
        <v>28</v>
      </c>
      <c r="F85" s="4" t="s">
        <v>291</v>
      </c>
      <c r="G85" s="4" t="s">
        <v>26</v>
      </c>
      <c r="H85" s="6">
        <v>2752</v>
      </c>
      <c r="I85" s="5"/>
      <c r="J85" s="5"/>
      <c r="K85" s="31"/>
      <c r="L85" s="57"/>
      <c r="M85" s="31"/>
      <c r="N85" s="31">
        <f t="shared" ref="N85:N87" si="18">H85+I85+J85+K85+L85+M85</f>
        <v>2752</v>
      </c>
      <c r="O85" s="5">
        <v>32.67</v>
      </c>
      <c r="P85" s="57"/>
      <c r="Q85" s="57"/>
      <c r="R85" s="57"/>
      <c r="S85" s="31">
        <f t="shared" ref="S85:S87" si="19">N85-O85-P85-Q85-R85</f>
        <v>2719.33</v>
      </c>
      <c r="T85" s="52"/>
      <c r="U85" s="52"/>
    </row>
    <row r="86" spans="1:21" ht="15.75">
      <c r="A86" s="30">
        <v>72</v>
      </c>
      <c r="B86" s="2" t="s">
        <v>155</v>
      </c>
      <c r="C86" s="3" t="s">
        <v>382</v>
      </c>
      <c r="D86" s="3" t="s">
        <v>96</v>
      </c>
      <c r="E86" s="4" t="s">
        <v>28</v>
      </c>
      <c r="F86" s="4" t="s">
        <v>292</v>
      </c>
      <c r="G86" s="4" t="s">
        <v>26</v>
      </c>
      <c r="H86" s="6">
        <v>2752</v>
      </c>
      <c r="I86" s="5"/>
      <c r="J86" s="5"/>
      <c r="K86" s="31"/>
      <c r="L86" s="57"/>
      <c r="M86" s="31"/>
      <c r="N86" s="31">
        <f t="shared" si="18"/>
        <v>2752</v>
      </c>
      <c r="O86" s="5">
        <v>32.67</v>
      </c>
      <c r="P86" s="57"/>
      <c r="Q86" s="57"/>
      <c r="R86" s="57"/>
      <c r="S86" s="31">
        <f t="shared" si="19"/>
        <v>2719.33</v>
      </c>
    </row>
    <row r="87" spans="1:21" ht="15.75">
      <c r="A87" s="30">
        <v>73</v>
      </c>
      <c r="B87" s="2" t="s">
        <v>111</v>
      </c>
      <c r="C87" s="3" t="s">
        <v>382</v>
      </c>
      <c r="D87" s="3" t="s">
        <v>96</v>
      </c>
      <c r="E87" s="4" t="s">
        <v>28</v>
      </c>
      <c r="F87" s="4" t="s">
        <v>289</v>
      </c>
      <c r="G87" s="4" t="s">
        <v>26</v>
      </c>
      <c r="H87" s="6">
        <v>3096</v>
      </c>
      <c r="I87" s="31"/>
      <c r="J87" s="31"/>
      <c r="K87" s="31"/>
      <c r="L87" s="31"/>
      <c r="M87" s="31"/>
      <c r="N87" s="31">
        <f t="shared" si="18"/>
        <v>3096</v>
      </c>
      <c r="O87" s="5">
        <v>90.34</v>
      </c>
      <c r="P87" s="31"/>
      <c r="Q87" s="31"/>
      <c r="R87" s="31"/>
      <c r="S87" s="31">
        <f t="shared" si="19"/>
        <v>3005.66</v>
      </c>
      <c r="T87" s="52"/>
      <c r="U87" s="52"/>
    </row>
    <row r="88" spans="1:21" ht="15.75">
      <c r="A88" s="30">
        <v>74</v>
      </c>
      <c r="B88" s="2" t="s">
        <v>138</v>
      </c>
      <c r="C88" s="3" t="s">
        <v>383</v>
      </c>
      <c r="D88" s="3" t="s">
        <v>96</v>
      </c>
      <c r="E88" s="4" t="s">
        <v>28</v>
      </c>
      <c r="F88" s="4" t="s">
        <v>287</v>
      </c>
      <c r="G88" s="4" t="s">
        <v>26</v>
      </c>
      <c r="H88" s="6">
        <v>3296</v>
      </c>
      <c r="I88" s="5"/>
      <c r="J88" s="5"/>
      <c r="K88" s="31"/>
      <c r="L88" s="57"/>
      <c r="M88" s="57"/>
      <c r="N88" s="31">
        <f t="shared" si="10"/>
        <v>3296</v>
      </c>
      <c r="O88" s="5">
        <v>112.1</v>
      </c>
      <c r="P88" s="57"/>
      <c r="Q88" s="57"/>
      <c r="R88" s="57"/>
      <c r="S88" s="31">
        <f t="shared" si="11"/>
        <v>3183.9</v>
      </c>
      <c r="T88" s="52"/>
      <c r="U88" s="52"/>
    </row>
    <row r="89" spans="1:21" ht="15.75">
      <c r="A89" s="30">
        <v>75</v>
      </c>
      <c r="B89" s="2" t="s">
        <v>108</v>
      </c>
      <c r="C89" s="3" t="s">
        <v>109</v>
      </c>
      <c r="D89" s="3" t="s">
        <v>96</v>
      </c>
      <c r="E89" s="4" t="s">
        <v>28</v>
      </c>
      <c r="F89" s="4" t="s">
        <v>288</v>
      </c>
      <c r="G89" s="4" t="s">
        <v>44</v>
      </c>
      <c r="H89" s="6">
        <v>3096</v>
      </c>
      <c r="I89" s="5"/>
      <c r="J89" s="5"/>
      <c r="K89" s="31"/>
      <c r="L89" s="57"/>
      <c r="M89" s="31"/>
      <c r="N89" s="31">
        <f t="shared" si="10"/>
        <v>3096</v>
      </c>
      <c r="O89" s="5">
        <v>90.34</v>
      </c>
      <c r="P89" s="57"/>
      <c r="Q89" s="57"/>
      <c r="R89" s="57"/>
      <c r="S89" s="31">
        <f t="shared" si="11"/>
        <v>3005.66</v>
      </c>
      <c r="T89" s="52"/>
      <c r="U89" s="52"/>
    </row>
    <row r="90" spans="1:21" ht="15.75">
      <c r="A90" s="30">
        <v>76</v>
      </c>
      <c r="B90" s="2" t="s">
        <v>329</v>
      </c>
      <c r="C90" s="3" t="s">
        <v>330</v>
      </c>
      <c r="D90" s="3" t="s">
        <v>96</v>
      </c>
      <c r="E90" s="4" t="s">
        <v>28</v>
      </c>
      <c r="F90" s="4" t="s">
        <v>331</v>
      </c>
      <c r="G90" s="4" t="s">
        <v>26</v>
      </c>
      <c r="H90" s="6">
        <v>3554.24</v>
      </c>
      <c r="I90" s="19"/>
      <c r="J90" s="19"/>
      <c r="K90" s="31"/>
      <c r="L90" s="57"/>
      <c r="M90" s="31"/>
      <c r="N90" s="31">
        <f t="shared" si="10"/>
        <v>3554.24</v>
      </c>
      <c r="O90" s="19">
        <v>157.9</v>
      </c>
      <c r="P90" s="57"/>
      <c r="Q90" s="57"/>
      <c r="R90" s="57"/>
      <c r="S90" s="31">
        <f t="shared" si="11"/>
        <v>3396.3399999999997</v>
      </c>
      <c r="T90" s="52"/>
      <c r="U90" s="52"/>
    </row>
    <row r="91" spans="1:21" ht="15.75">
      <c r="A91" s="30">
        <v>77</v>
      </c>
      <c r="B91" s="2" t="s">
        <v>110</v>
      </c>
      <c r="C91" s="3" t="s">
        <v>428</v>
      </c>
      <c r="D91" s="3" t="s">
        <v>96</v>
      </c>
      <c r="E91" s="4" t="s">
        <v>28</v>
      </c>
      <c r="F91" s="4" t="s">
        <v>290</v>
      </c>
      <c r="G91" s="4" t="s">
        <v>26</v>
      </c>
      <c r="H91" s="6">
        <v>3201.86</v>
      </c>
      <c r="I91" s="5"/>
      <c r="J91" s="5"/>
      <c r="K91" s="31"/>
      <c r="L91" s="57"/>
      <c r="M91" s="31"/>
      <c r="N91" s="31">
        <f t="shared" si="10"/>
        <v>3201.86</v>
      </c>
      <c r="O91" s="5">
        <v>101.86</v>
      </c>
      <c r="P91" s="57"/>
      <c r="Q91" s="57"/>
      <c r="R91" s="57"/>
      <c r="S91" s="31">
        <f t="shared" si="11"/>
        <v>3100</v>
      </c>
      <c r="T91" s="52"/>
      <c r="U91" s="52"/>
    </row>
    <row r="92" spans="1:21" ht="15.75">
      <c r="A92" s="30">
        <v>78</v>
      </c>
      <c r="B92" s="2" t="s">
        <v>135</v>
      </c>
      <c r="C92" s="3" t="s">
        <v>429</v>
      </c>
      <c r="D92" s="3" t="s">
        <v>96</v>
      </c>
      <c r="E92" s="4" t="s">
        <v>28</v>
      </c>
      <c r="F92" s="4" t="s">
        <v>286</v>
      </c>
      <c r="G92" s="4" t="s">
        <v>172</v>
      </c>
      <c r="H92" s="6">
        <v>2752</v>
      </c>
      <c r="I92" s="5"/>
      <c r="J92" s="5"/>
      <c r="K92" s="31"/>
      <c r="L92" s="31"/>
      <c r="M92" s="31"/>
      <c r="N92" s="31">
        <f t="shared" ref="N92:N93" si="20">H92+I92+J92+K92+L92+M92</f>
        <v>2752</v>
      </c>
      <c r="O92" s="19">
        <v>32.67</v>
      </c>
      <c r="P92" s="31"/>
      <c r="Q92" s="31"/>
      <c r="R92" s="31"/>
      <c r="S92" s="31">
        <f t="shared" ref="S92:S93" si="21">N92-O92-P92-Q92-R92</f>
        <v>2719.33</v>
      </c>
    </row>
    <row r="93" spans="1:21" ht="15.75">
      <c r="A93" s="30">
        <v>79</v>
      </c>
      <c r="B93" s="30" t="s">
        <v>363</v>
      </c>
      <c r="C93" s="3" t="s">
        <v>429</v>
      </c>
      <c r="D93" s="3" t="s">
        <v>96</v>
      </c>
      <c r="E93" s="4" t="s">
        <v>28</v>
      </c>
      <c r="F93" s="4" t="s">
        <v>299</v>
      </c>
      <c r="G93" s="4" t="s">
        <v>75</v>
      </c>
      <c r="H93" s="6">
        <v>2570.9499999999998</v>
      </c>
      <c r="I93" s="5">
        <v>1.91</v>
      </c>
      <c r="J93" s="5"/>
      <c r="K93" s="31"/>
      <c r="L93" s="57"/>
      <c r="M93" s="57"/>
      <c r="N93" s="31">
        <f t="shared" si="20"/>
        <v>2572.8599999999997</v>
      </c>
      <c r="O93" s="5"/>
      <c r="P93" s="57"/>
      <c r="Q93" s="57"/>
      <c r="R93" s="57"/>
      <c r="S93" s="31">
        <f t="shared" si="21"/>
        <v>2572.8599999999997</v>
      </c>
      <c r="T93" s="52"/>
      <c r="U93" s="52"/>
    </row>
    <row r="94" spans="1:21" ht="15.75">
      <c r="A94" s="30"/>
      <c r="B94" s="48" t="s">
        <v>112</v>
      </c>
      <c r="C94" s="53"/>
      <c r="D94" s="53"/>
      <c r="E94" s="53"/>
      <c r="F94" s="53"/>
      <c r="G94" s="53"/>
      <c r="H94" s="45">
        <f>SUM(H55:H93)</f>
        <v>140451.22</v>
      </c>
      <c r="I94" s="45">
        <f t="shared" ref="I94:S94" si="22">SUM(I55:I93)</f>
        <v>1.91</v>
      </c>
      <c r="J94" s="45">
        <f t="shared" si="22"/>
        <v>0</v>
      </c>
      <c r="K94" s="45">
        <f t="shared" si="22"/>
        <v>0</v>
      </c>
      <c r="L94" s="45">
        <f t="shared" si="22"/>
        <v>1955.82</v>
      </c>
      <c r="M94" s="45">
        <f t="shared" si="22"/>
        <v>0</v>
      </c>
      <c r="N94" s="45">
        <f t="shared" si="22"/>
        <v>142408.94999999998</v>
      </c>
      <c r="O94" s="45">
        <f t="shared" si="22"/>
        <v>7553.42</v>
      </c>
      <c r="P94" s="45">
        <f t="shared" si="22"/>
        <v>0</v>
      </c>
      <c r="Q94" s="45">
        <f t="shared" si="22"/>
        <v>2500</v>
      </c>
      <c r="R94" s="45">
        <f t="shared" si="22"/>
        <v>0</v>
      </c>
      <c r="S94" s="45">
        <f t="shared" si="22"/>
        <v>132355.53000000003</v>
      </c>
    </row>
    <row r="95" spans="1:21">
      <c r="C95" s="53"/>
      <c r="D95" s="53"/>
      <c r="E95" s="53"/>
      <c r="F95" s="53"/>
      <c r="G95" s="53"/>
      <c r="H95" s="57"/>
      <c r="I95" s="57"/>
      <c r="J95" s="57"/>
      <c r="K95" s="57"/>
      <c r="L95" s="57"/>
      <c r="M95" s="57"/>
      <c r="N95" s="57"/>
      <c r="O95" s="57"/>
      <c r="P95" s="57"/>
      <c r="Q95" s="57"/>
      <c r="R95" s="57"/>
      <c r="S95" s="57"/>
    </row>
    <row r="96" spans="1:21" ht="15.75">
      <c r="C96" s="53"/>
      <c r="D96" s="53"/>
      <c r="E96" s="53"/>
      <c r="F96" s="53"/>
      <c r="G96" s="53"/>
      <c r="H96" s="45">
        <f>SUM(H94+H52+H45+H33)</f>
        <v>449816.5</v>
      </c>
      <c r="I96" s="45">
        <f>SUM(I94+I52+I45+I33)</f>
        <v>42.629999999999995</v>
      </c>
      <c r="J96" s="45">
        <f>J94+J52+J45+J33</f>
        <v>0</v>
      </c>
      <c r="K96" s="45">
        <f>K94+K52+K45+K33</f>
        <v>0</v>
      </c>
      <c r="L96" s="45">
        <f t="shared" ref="L96:S96" si="23">SUM(L94+L52+L45+L33)</f>
        <v>1955.82</v>
      </c>
      <c r="M96" s="45">
        <f t="shared" si="23"/>
        <v>0</v>
      </c>
      <c r="N96" s="45">
        <f t="shared" si="23"/>
        <v>451814.94999999995</v>
      </c>
      <c r="O96" s="45">
        <f t="shared" si="23"/>
        <v>50396.259999999995</v>
      </c>
      <c r="P96" s="45">
        <f t="shared" si="23"/>
        <v>0</v>
      </c>
      <c r="Q96" s="45">
        <f t="shared" si="23"/>
        <v>4000</v>
      </c>
      <c r="R96" s="45">
        <f t="shared" si="23"/>
        <v>0</v>
      </c>
      <c r="S96" s="45">
        <f t="shared" si="23"/>
        <v>397418.68999999994</v>
      </c>
    </row>
    <row r="97" spans="1:19">
      <c r="C97" s="53"/>
      <c r="D97" s="53"/>
      <c r="E97" s="53"/>
      <c r="F97" s="53"/>
      <c r="G97" s="53"/>
      <c r="H97" s="53"/>
      <c r="I97" s="53"/>
      <c r="J97" s="53"/>
      <c r="K97" s="53"/>
      <c r="L97" s="53"/>
      <c r="M97" s="53"/>
      <c r="N97" s="53"/>
      <c r="O97" s="53"/>
      <c r="P97" s="53"/>
      <c r="Q97" s="53"/>
      <c r="R97" s="53"/>
      <c r="S97" s="53"/>
    </row>
    <row r="98" spans="1:19">
      <c r="C98" s="53"/>
      <c r="D98" s="53"/>
      <c r="E98" s="53"/>
      <c r="F98" s="53"/>
      <c r="G98" s="53"/>
      <c r="H98" s="53"/>
      <c r="I98" s="53"/>
      <c r="J98" s="53"/>
      <c r="K98" s="53"/>
      <c r="L98" s="53"/>
      <c r="M98" s="53"/>
      <c r="N98" s="53"/>
      <c r="O98" s="53"/>
      <c r="P98" s="53"/>
      <c r="Q98" s="53"/>
      <c r="R98" s="53"/>
      <c r="S98" s="53"/>
    </row>
    <row r="99" spans="1:19" ht="15.75">
      <c r="C99" s="53"/>
      <c r="D99" s="53"/>
      <c r="E99" s="53"/>
      <c r="F99" s="53"/>
      <c r="G99" s="53"/>
      <c r="H99" s="53"/>
      <c r="I99" s="53"/>
      <c r="J99" s="53"/>
      <c r="K99" s="53"/>
      <c r="L99" s="53"/>
      <c r="M99" s="53"/>
      <c r="N99" s="31"/>
      <c r="O99" s="53"/>
      <c r="P99" s="53"/>
      <c r="Q99" s="53"/>
      <c r="R99" s="53"/>
      <c r="S99" s="53"/>
    </row>
    <row r="100" spans="1:19">
      <c r="C100" s="53"/>
      <c r="D100" s="53"/>
      <c r="E100" s="53"/>
      <c r="F100" s="53"/>
      <c r="G100" s="53"/>
      <c r="H100" s="53"/>
      <c r="I100" s="53"/>
      <c r="J100" s="53"/>
      <c r="K100" s="53"/>
      <c r="L100" s="53"/>
      <c r="M100" s="53"/>
      <c r="N100" s="53"/>
      <c r="O100" s="53"/>
      <c r="P100" s="53"/>
      <c r="Q100" s="53"/>
      <c r="R100" s="53"/>
      <c r="S100" s="53"/>
    </row>
    <row r="101" spans="1:19" ht="15.75">
      <c r="C101" s="72" t="s">
        <v>306</v>
      </c>
      <c r="D101" s="72"/>
      <c r="E101" s="53"/>
      <c r="F101" s="53"/>
      <c r="G101" s="72" t="s">
        <v>113</v>
      </c>
      <c r="H101" s="72"/>
      <c r="I101" s="72"/>
      <c r="J101" s="72"/>
      <c r="K101" s="53"/>
      <c r="L101" s="53"/>
      <c r="M101" s="53"/>
      <c r="N101" s="72" t="s">
        <v>307</v>
      </c>
      <c r="O101" s="72"/>
      <c r="P101" s="72"/>
      <c r="Q101" s="72"/>
      <c r="R101" s="53"/>
      <c r="S101" s="53"/>
    </row>
    <row r="102" spans="1:19" ht="15.75">
      <c r="C102" s="72" t="s">
        <v>21</v>
      </c>
      <c r="D102" s="72"/>
      <c r="E102" s="53"/>
      <c r="F102" s="53"/>
      <c r="G102" s="72" t="s">
        <v>51</v>
      </c>
      <c r="H102" s="72"/>
      <c r="I102" s="72"/>
      <c r="J102" s="72"/>
      <c r="K102" s="53"/>
      <c r="L102" s="53"/>
      <c r="M102" s="53"/>
      <c r="N102" s="72" t="s">
        <v>30</v>
      </c>
      <c r="O102" s="72"/>
      <c r="P102" s="72"/>
      <c r="Q102" s="72"/>
      <c r="R102" s="53"/>
      <c r="S102" s="53"/>
    </row>
    <row r="105" spans="1:19" ht="15.75">
      <c r="A105" s="74" t="s">
        <v>0</v>
      </c>
      <c r="B105" s="74"/>
      <c r="C105" s="74"/>
      <c r="D105" s="74"/>
      <c r="E105" s="74"/>
      <c r="F105" s="74"/>
      <c r="G105" s="74"/>
      <c r="H105" s="74"/>
      <c r="I105" s="74"/>
      <c r="J105" s="74"/>
      <c r="K105" s="74"/>
      <c r="L105" s="74"/>
      <c r="M105" s="74"/>
      <c r="N105" s="74"/>
      <c r="O105" s="74"/>
      <c r="P105" s="74"/>
      <c r="Q105" s="74"/>
      <c r="R105" s="74"/>
      <c r="S105" s="74"/>
    </row>
    <row r="106" spans="1:19" ht="15.75">
      <c r="A106" s="74" t="s">
        <v>459</v>
      </c>
      <c r="B106" s="74"/>
      <c r="C106" s="74"/>
      <c r="D106" s="74"/>
      <c r="E106" s="74"/>
      <c r="F106" s="74"/>
      <c r="G106" s="74"/>
      <c r="H106" s="74"/>
      <c r="I106" s="74"/>
      <c r="J106" s="74"/>
      <c r="K106" s="74"/>
      <c r="L106" s="74"/>
      <c r="M106" s="74"/>
      <c r="N106" s="74"/>
      <c r="O106" s="74"/>
      <c r="P106" s="74"/>
      <c r="Q106" s="74"/>
      <c r="R106" s="74"/>
      <c r="S106" s="74"/>
    </row>
    <row r="107" spans="1:19" ht="15.75">
      <c r="A107" s="74" t="s">
        <v>114</v>
      </c>
      <c r="B107" s="74"/>
      <c r="C107" s="74"/>
      <c r="D107" s="74"/>
      <c r="E107" s="74"/>
      <c r="F107" s="74"/>
      <c r="G107" s="74"/>
      <c r="H107" s="74"/>
      <c r="I107" s="74"/>
      <c r="J107" s="74"/>
      <c r="K107" s="74"/>
      <c r="L107" s="74"/>
      <c r="M107" s="74"/>
      <c r="N107" s="74"/>
      <c r="O107" s="74"/>
      <c r="P107" s="74"/>
      <c r="Q107" s="74"/>
      <c r="R107" s="74"/>
      <c r="S107" s="74"/>
    </row>
    <row r="108" spans="1:19" ht="15.75">
      <c r="B108" s="71"/>
      <c r="C108" s="63"/>
      <c r="D108" s="63"/>
      <c r="E108" s="63"/>
      <c r="F108" s="63"/>
      <c r="G108" s="63"/>
      <c r="H108" s="63"/>
      <c r="I108" s="63"/>
      <c r="J108" s="63"/>
      <c r="K108" s="63"/>
      <c r="L108" s="63"/>
      <c r="M108" s="63"/>
      <c r="N108" s="63"/>
      <c r="O108" s="63"/>
      <c r="P108" s="63"/>
      <c r="Q108" s="63"/>
      <c r="R108" s="63"/>
      <c r="S108" s="63"/>
    </row>
    <row r="109" spans="1:19" ht="15.75">
      <c r="A109" s="47" t="s">
        <v>115</v>
      </c>
      <c r="B109" s="47" t="s">
        <v>2</v>
      </c>
      <c r="C109" s="40" t="s">
        <v>3</v>
      </c>
      <c r="D109" s="40" t="s">
        <v>4</v>
      </c>
      <c r="E109" s="41" t="s">
        <v>5</v>
      </c>
      <c r="F109" s="41" t="s">
        <v>6</v>
      </c>
      <c r="G109" s="28" t="s">
        <v>116</v>
      </c>
      <c r="H109" s="42" t="s">
        <v>8</v>
      </c>
      <c r="I109" s="42" t="s">
        <v>9</v>
      </c>
      <c r="J109" s="42" t="s">
        <v>10</v>
      </c>
      <c r="K109" s="40" t="s">
        <v>355</v>
      </c>
      <c r="L109" s="40" t="s">
        <v>12</v>
      </c>
      <c r="M109" s="41" t="s">
        <v>13</v>
      </c>
      <c r="N109" s="41" t="s">
        <v>14</v>
      </c>
      <c r="O109" s="41" t="s">
        <v>15</v>
      </c>
      <c r="P109" s="41" t="s">
        <v>16</v>
      </c>
      <c r="Q109" s="41" t="s">
        <v>17</v>
      </c>
      <c r="R109" s="41" t="s">
        <v>18</v>
      </c>
      <c r="S109" s="43" t="s">
        <v>19</v>
      </c>
    </row>
    <row r="110" spans="1:19" ht="15.75">
      <c r="A110" s="67"/>
      <c r="B110" s="67"/>
      <c r="C110" s="36"/>
      <c r="D110" s="36"/>
      <c r="E110" s="37"/>
      <c r="F110" s="37"/>
      <c r="G110" s="32"/>
      <c r="H110" s="26"/>
      <c r="I110" s="26"/>
      <c r="J110" s="26"/>
      <c r="K110" s="25"/>
      <c r="L110" s="25"/>
      <c r="M110" s="24"/>
      <c r="N110" s="24"/>
      <c r="O110" s="24"/>
      <c r="P110" s="24"/>
      <c r="Q110" s="24"/>
      <c r="R110" s="24"/>
      <c r="S110" s="27"/>
    </row>
    <row r="111" spans="1:19" ht="15.75">
      <c r="A111" s="30">
        <v>1</v>
      </c>
      <c r="B111" s="2" t="s">
        <v>120</v>
      </c>
      <c r="C111" s="34" t="s">
        <v>117</v>
      </c>
      <c r="D111" s="34" t="s">
        <v>118</v>
      </c>
      <c r="E111" s="2" t="s">
        <v>119</v>
      </c>
      <c r="F111" s="2"/>
      <c r="G111" s="2"/>
      <c r="H111" s="34">
        <v>1323</v>
      </c>
      <c r="I111" s="34">
        <v>128.75</v>
      </c>
      <c r="J111" s="39"/>
      <c r="K111" s="33"/>
      <c r="L111" s="51"/>
      <c r="M111" s="51"/>
      <c r="N111" s="38">
        <f>H111+I111+J111+K111+L111+M111</f>
        <v>1451.75</v>
      </c>
      <c r="O111" s="34"/>
      <c r="P111" s="51"/>
      <c r="Q111" s="51"/>
      <c r="R111" s="51"/>
      <c r="S111" s="9">
        <f>N111-O111-P111-Q111-R111</f>
        <v>1451.75</v>
      </c>
    </row>
    <row r="112" spans="1:19" s="53" customFormat="1" ht="15.75">
      <c r="A112" s="30">
        <v>2</v>
      </c>
      <c r="B112" s="2" t="s">
        <v>121</v>
      </c>
      <c r="C112" s="34" t="s">
        <v>117</v>
      </c>
      <c r="D112" s="34" t="s">
        <v>118</v>
      </c>
      <c r="E112" s="2" t="s">
        <v>119</v>
      </c>
      <c r="F112" s="2"/>
      <c r="G112" s="2"/>
      <c r="H112" s="34">
        <v>2531</v>
      </c>
      <c r="I112" s="34">
        <v>6.38</v>
      </c>
      <c r="J112" s="39"/>
      <c r="K112" s="33"/>
      <c r="L112" s="51"/>
      <c r="M112" s="51"/>
      <c r="N112" s="38">
        <f t="shared" ref="N112:N129" si="24">H112+I112+J112+K112+L112+M112</f>
        <v>2537.38</v>
      </c>
      <c r="O112" s="34"/>
      <c r="P112" s="51"/>
      <c r="Q112" s="51"/>
      <c r="R112" s="51"/>
      <c r="S112" s="9">
        <f t="shared" ref="S112:S127" si="25">N112-O112-P112-Q112-R112</f>
        <v>2537.38</v>
      </c>
    </row>
    <row r="113" spans="1:23" ht="15.75">
      <c r="A113" s="30">
        <v>3</v>
      </c>
      <c r="B113" s="2" t="s">
        <v>122</v>
      </c>
      <c r="C113" s="34" t="s">
        <v>117</v>
      </c>
      <c r="D113" s="34" t="s">
        <v>118</v>
      </c>
      <c r="E113" s="2" t="s">
        <v>119</v>
      </c>
      <c r="F113" s="2"/>
      <c r="G113" s="2"/>
      <c r="H113" s="34">
        <v>1651.2</v>
      </c>
      <c r="I113" s="34">
        <v>107.74</v>
      </c>
      <c r="J113" s="39"/>
      <c r="K113" s="33"/>
      <c r="L113" s="51"/>
      <c r="M113" s="51"/>
      <c r="N113" s="38">
        <f t="shared" si="24"/>
        <v>1758.94</v>
      </c>
      <c r="O113" s="34"/>
      <c r="P113" s="31"/>
      <c r="Q113" s="51"/>
      <c r="R113" s="51"/>
      <c r="S113" s="9">
        <f t="shared" si="25"/>
        <v>1758.94</v>
      </c>
    </row>
    <row r="114" spans="1:23" ht="15.75">
      <c r="A114" s="30">
        <v>4</v>
      </c>
      <c r="B114" s="2" t="s">
        <v>123</v>
      </c>
      <c r="C114" s="34" t="s">
        <v>117</v>
      </c>
      <c r="D114" s="34" t="s">
        <v>118</v>
      </c>
      <c r="E114" s="2" t="s">
        <v>119</v>
      </c>
      <c r="F114" s="2"/>
      <c r="G114" s="2"/>
      <c r="H114" s="34">
        <v>2100</v>
      </c>
      <c r="I114" s="34">
        <v>67.02</v>
      </c>
      <c r="J114" s="39"/>
      <c r="K114" s="33"/>
      <c r="L114" s="31"/>
      <c r="M114" s="31"/>
      <c r="N114" s="38">
        <f t="shared" si="24"/>
        <v>2167.02</v>
      </c>
      <c r="O114" s="34"/>
      <c r="P114" s="31"/>
      <c r="Q114" s="51"/>
      <c r="R114" s="51"/>
      <c r="S114" s="9">
        <f t="shared" si="25"/>
        <v>2167.02</v>
      </c>
    </row>
    <row r="115" spans="1:23" ht="15.75">
      <c r="A115" s="30">
        <v>5</v>
      </c>
      <c r="B115" s="2" t="s">
        <v>124</v>
      </c>
      <c r="C115" s="34" t="s">
        <v>117</v>
      </c>
      <c r="D115" s="34" t="s">
        <v>118</v>
      </c>
      <c r="E115" s="2" t="s">
        <v>119</v>
      </c>
      <c r="F115" s="2"/>
      <c r="G115" s="2"/>
      <c r="H115" s="34">
        <v>1834.4</v>
      </c>
      <c r="I115" s="34">
        <v>84.02</v>
      </c>
      <c r="J115" s="39"/>
      <c r="K115" s="33"/>
      <c r="L115" s="51"/>
      <c r="M115" s="51"/>
      <c r="N115" s="38">
        <f t="shared" si="24"/>
        <v>1918.42</v>
      </c>
      <c r="O115" s="34"/>
      <c r="P115" s="31"/>
      <c r="Q115" s="51"/>
      <c r="R115" s="51"/>
      <c r="S115" s="9">
        <f t="shared" si="25"/>
        <v>1918.42</v>
      </c>
    </row>
    <row r="116" spans="1:23" ht="15.75">
      <c r="A116" s="30">
        <v>6</v>
      </c>
      <c r="B116" s="2" t="s">
        <v>125</v>
      </c>
      <c r="C116" s="34" t="s">
        <v>117</v>
      </c>
      <c r="D116" s="34" t="s">
        <v>118</v>
      </c>
      <c r="E116" s="2" t="s">
        <v>119</v>
      </c>
      <c r="F116" s="2"/>
      <c r="G116" s="2"/>
      <c r="H116" s="34">
        <v>2795</v>
      </c>
      <c r="I116" s="34"/>
      <c r="J116" s="39"/>
      <c r="K116" s="33"/>
      <c r="L116" s="51"/>
      <c r="M116" s="51"/>
      <c r="N116" s="38">
        <f t="shared" si="24"/>
        <v>2795</v>
      </c>
      <c r="O116" s="34">
        <v>37.340000000000003</v>
      </c>
      <c r="P116" s="31"/>
      <c r="Q116" s="51"/>
      <c r="R116" s="51"/>
      <c r="S116" s="9">
        <f t="shared" si="25"/>
        <v>2757.66</v>
      </c>
    </row>
    <row r="117" spans="1:23" ht="15.75">
      <c r="A117" s="30">
        <v>7</v>
      </c>
      <c r="B117" s="2" t="s">
        <v>126</v>
      </c>
      <c r="C117" s="34" t="s">
        <v>117</v>
      </c>
      <c r="D117" s="34" t="s">
        <v>118</v>
      </c>
      <c r="E117" s="2" t="s">
        <v>119</v>
      </c>
      <c r="F117" s="2"/>
      <c r="G117" s="2"/>
      <c r="H117" s="34">
        <v>2969.75</v>
      </c>
      <c r="I117" s="34"/>
      <c r="J117" s="39"/>
      <c r="K117" s="33"/>
      <c r="L117" s="31"/>
      <c r="M117" s="31"/>
      <c r="N117" s="38">
        <f t="shared" si="24"/>
        <v>2969.75</v>
      </c>
      <c r="O117" s="34">
        <v>56.36</v>
      </c>
      <c r="P117" s="51"/>
      <c r="Q117" s="51"/>
      <c r="R117" s="51"/>
      <c r="S117" s="9">
        <f t="shared" si="25"/>
        <v>2913.39</v>
      </c>
    </row>
    <row r="118" spans="1:23" ht="15.75">
      <c r="A118" s="30">
        <v>8</v>
      </c>
      <c r="B118" s="2" t="s">
        <v>127</v>
      </c>
      <c r="C118" s="34" t="s">
        <v>117</v>
      </c>
      <c r="D118" s="34" t="s">
        <v>118</v>
      </c>
      <c r="E118" s="2" t="s">
        <v>119</v>
      </c>
      <c r="F118" s="2"/>
      <c r="G118" s="2"/>
      <c r="H118" s="34">
        <v>1440</v>
      </c>
      <c r="I118" s="34">
        <v>121.26</v>
      </c>
      <c r="J118" s="39"/>
      <c r="K118" s="33"/>
      <c r="L118" s="31"/>
      <c r="M118" s="31"/>
      <c r="N118" s="38">
        <f t="shared" si="24"/>
        <v>1561.26</v>
      </c>
      <c r="O118" s="34"/>
      <c r="P118" s="51"/>
      <c r="Q118" s="51"/>
      <c r="R118" s="51"/>
      <c r="S118" s="9">
        <f t="shared" si="25"/>
        <v>1561.26</v>
      </c>
    </row>
    <row r="119" spans="1:23" ht="15.75">
      <c r="A119" s="30">
        <v>9</v>
      </c>
      <c r="B119" s="2" t="s">
        <v>128</v>
      </c>
      <c r="C119" s="34" t="s">
        <v>117</v>
      </c>
      <c r="D119" s="34" t="s">
        <v>118</v>
      </c>
      <c r="E119" s="2" t="s">
        <v>119</v>
      </c>
      <c r="F119" s="2"/>
      <c r="G119" s="2"/>
      <c r="H119" s="31">
        <v>3554.25</v>
      </c>
      <c r="I119" s="31"/>
      <c r="J119" s="39"/>
      <c r="K119" s="33"/>
      <c r="L119" s="31"/>
      <c r="M119" s="31"/>
      <c r="N119" s="38">
        <f t="shared" si="24"/>
        <v>3554.25</v>
      </c>
      <c r="O119" s="31">
        <v>157.9</v>
      </c>
      <c r="P119" s="51"/>
      <c r="Q119" s="51"/>
      <c r="R119" s="51"/>
      <c r="S119" s="9">
        <f t="shared" si="25"/>
        <v>3396.35</v>
      </c>
    </row>
    <row r="120" spans="1:23" ht="15.75">
      <c r="A120" s="30">
        <v>10</v>
      </c>
      <c r="B120" s="2" t="s">
        <v>129</v>
      </c>
      <c r="C120" s="34" t="s">
        <v>117</v>
      </c>
      <c r="D120" s="34" t="s">
        <v>118</v>
      </c>
      <c r="E120" s="2" t="s">
        <v>119</v>
      </c>
      <c r="F120" s="2"/>
      <c r="G120" s="2"/>
      <c r="H120" s="31">
        <v>3096</v>
      </c>
      <c r="I120" s="31"/>
      <c r="J120" s="39"/>
      <c r="K120" s="33"/>
      <c r="L120" s="31"/>
      <c r="M120" s="31"/>
      <c r="N120" s="38">
        <f t="shared" si="24"/>
        <v>3096</v>
      </c>
      <c r="O120" s="31">
        <v>90.34</v>
      </c>
      <c r="P120" s="51"/>
      <c r="Q120" s="51"/>
      <c r="R120" s="51"/>
      <c r="S120" s="9">
        <f t="shared" si="25"/>
        <v>3005.66</v>
      </c>
    </row>
    <row r="121" spans="1:23" ht="15.75">
      <c r="A121" s="30">
        <v>11</v>
      </c>
      <c r="B121" s="2" t="s">
        <v>191</v>
      </c>
      <c r="C121" s="34" t="s">
        <v>117</v>
      </c>
      <c r="D121" s="34" t="s">
        <v>118</v>
      </c>
      <c r="E121" s="2" t="s">
        <v>119</v>
      </c>
      <c r="F121" s="2"/>
      <c r="G121" s="2"/>
      <c r="H121" s="31">
        <v>1190.7</v>
      </c>
      <c r="I121" s="31">
        <v>137.21</v>
      </c>
      <c r="J121" s="39"/>
      <c r="K121" s="33"/>
      <c r="L121" s="31"/>
      <c r="M121" s="31"/>
      <c r="N121" s="38">
        <f t="shared" si="24"/>
        <v>1327.91</v>
      </c>
      <c r="O121" s="31"/>
      <c r="P121" s="51"/>
      <c r="Q121" s="51"/>
      <c r="R121" s="51"/>
      <c r="S121" s="9">
        <f t="shared" si="25"/>
        <v>1327.91</v>
      </c>
      <c r="T121" s="52"/>
      <c r="U121" s="52"/>
      <c r="V121" s="52"/>
      <c r="W121" s="52"/>
    </row>
    <row r="122" spans="1:23" ht="15.75">
      <c r="A122" s="30">
        <v>12</v>
      </c>
      <c r="B122" s="2" t="s">
        <v>156</v>
      </c>
      <c r="C122" s="2" t="s">
        <v>117</v>
      </c>
      <c r="D122" s="3" t="s">
        <v>118</v>
      </c>
      <c r="E122" s="2" t="s">
        <v>119</v>
      </c>
      <c r="F122" s="4"/>
      <c r="G122" s="4"/>
      <c r="H122" s="6">
        <v>2752</v>
      </c>
      <c r="I122" s="5"/>
      <c r="J122" s="39"/>
      <c r="K122" s="51"/>
      <c r="L122" s="51"/>
      <c r="M122" s="9"/>
      <c r="N122" s="38">
        <f t="shared" si="24"/>
        <v>2752</v>
      </c>
      <c r="O122" s="5">
        <v>32.67</v>
      </c>
      <c r="P122" s="51"/>
      <c r="Q122" s="51"/>
      <c r="R122" s="51"/>
      <c r="S122" s="9">
        <f t="shared" si="25"/>
        <v>2719.33</v>
      </c>
      <c r="T122" s="52"/>
      <c r="U122" s="52"/>
    </row>
    <row r="123" spans="1:23" ht="15.75">
      <c r="A123" s="30">
        <v>13</v>
      </c>
      <c r="B123" s="2" t="s">
        <v>102</v>
      </c>
      <c r="C123" s="3" t="s">
        <v>117</v>
      </c>
      <c r="D123" s="3" t="s">
        <v>118</v>
      </c>
      <c r="E123" s="2" t="s">
        <v>119</v>
      </c>
      <c r="F123" s="4"/>
      <c r="G123" s="4"/>
      <c r="H123" s="6">
        <v>2402.5</v>
      </c>
      <c r="I123" s="5">
        <v>19.34</v>
      </c>
      <c r="J123" s="39"/>
      <c r="K123" s="9"/>
      <c r="L123" s="51"/>
      <c r="M123" s="9"/>
      <c r="N123" s="38">
        <f t="shared" si="24"/>
        <v>2421.84</v>
      </c>
      <c r="O123" s="5"/>
      <c r="P123" s="51"/>
      <c r="Q123" s="51"/>
      <c r="R123" s="51"/>
      <c r="S123" s="9">
        <f t="shared" si="25"/>
        <v>2421.84</v>
      </c>
      <c r="T123" s="52"/>
      <c r="U123" s="52"/>
    </row>
    <row r="124" spans="1:23" ht="15.75">
      <c r="A124" s="30">
        <v>14</v>
      </c>
      <c r="B124" s="2" t="s">
        <v>159</v>
      </c>
      <c r="C124" s="3" t="s">
        <v>117</v>
      </c>
      <c r="D124" s="3" t="s">
        <v>118</v>
      </c>
      <c r="E124" s="2" t="s">
        <v>119</v>
      </c>
      <c r="F124" s="4"/>
      <c r="G124" s="49"/>
      <c r="H124" s="5">
        <v>3110</v>
      </c>
      <c r="I124" s="9"/>
      <c r="J124" s="39"/>
      <c r="K124" s="54"/>
      <c r="L124" s="9"/>
      <c r="M124" s="9"/>
      <c r="N124" s="38">
        <f t="shared" si="24"/>
        <v>3110</v>
      </c>
      <c r="O124" s="5">
        <v>91.87</v>
      </c>
      <c r="P124" s="9"/>
      <c r="Q124" s="9"/>
      <c r="R124" s="9"/>
      <c r="S124" s="9">
        <f t="shared" si="25"/>
        <v>3018.13</v>
      </c>
    </row>
    <row r="125" spans="1:23" ht="15.75">
      <c r="A125" s="30">
        <v>15</v>
      </c>
      <c r="B125" s="2" t="s">
        <v>150</v>
      </c>
      <c r="C125" s="3" t="s">
        <v>117</v>
      </c>
      <c r="D125" s="3" t="s">
        <v>118</v>
      </c>
      <c r="E125" s="2" t="s">
        <v>119</v>
      </c>
      <c r="G125" s="49"/>
      <c r="H125" s="58">
        <v>3110</v>
      </c>
      <c r="I125" s="38"/>
      <c r="J125" s="39"/>
      <c r="K125" s="51"/>
      <c r="L125" s="9"/>
      <c r="M125" s="9"/>
      <c r="N125" s="38">
        <f t="shared" si="24"/>
        <v>3110</v>
      </c>
      <c r="O125" s="59">
        <v>91.87</v>
      </c>
      <c r="P125" s="9"/>
      <c r="Q125" s="9"/>
      <c r="R125" s="9"/>
      <c r="S125" s="9">
        <f t="shared" si="25"/>
        <v>3018.13</v>
      </c>
      <c r="T125" s="52"/>
      <c r="U125" s="52"/>
    </row>
    <row r="126" spans="1:23" ht="15.75">
      <c r="A126" s="30">
        <v>16</v>
      </c>
      <c r="B126" s="22" t="s">
        <v>76</v>
      </c>
      <c r="C126" s="3" t="s">
        <v>117</v>
      </c>
      <c r="D126" s="3" t="s">
        <v>118</v>
      </c>
      <c r="E126" s="2" t="s">
        <v>119</v>
      </c>
      <c r="F126" s="4"/>
      <c r="G126" s="4"/>
      <c r="H126" s="6">
        <v>2402.5</v>
      </c>
      <c r="I126" s="5">
        <v>19.34</v>
      </c>
      <c r="J126" s="39"/>
      <c r="K126" s="9"/>
      <c r="L126" s="51"/>
      <c r="M126" s="9"/>
      <c r="N126" s="38">
        <f t="shared" si="24"/>
        <v>2421.84</v>
      </c>
      <c r="O126" s="5"/>
      <c r="P126" s="51"/>
      <c r="Q126" s="51"/>
      <c r="R126" s="51"/>
      <c r="S126" s="9">
        <f t="shared" si="25"/>
        <v>2421.84</v>
      </c>
      <c r="T126" s="52"/>
      <c r="U126" s="52"/>
    </row>
    <row r="127" spans="1:23" ht="15.75">
      <c r="A127" s="30">
        <v>17</v>
      </c>
      <c r="B127" s="22" t="s">
        <v>402</v>
      </c>
      <c r="C127" s="3" t="s">
        <v>117</v>
      </c>
      <c r="D127" s="3" t="s">
        <v>118</v>
      </c>
      <c r="E127" s="2" t="s">
        <v>119</v>
      </c>
      <c r="F127" s="4"/>
      <c r="G127" s="4"/>
      <c r="H127" s="6">
        <v>1822.5</v>
      </c>
      <c r="I127" s="5">
        <v>84.78</v>
      </c>
      <c r="J127" s="39"/>
      <c r="K127" s="9"/>
      <c r="L127" s="51"/>
      <c r="M127" s="9"/>
      <c r="N127" s="38">
        <f t="shared" si="24"/>
        <v>1907.28</v>
      </c>
      <c r="O127" s="5"/>
      <c r="P127" s="51"/>
      <c r="Q127" s="51"/>
      <c r="R127" s="51"/>
      <c r="S127" s="9">
        <f t="shared" si="25"/>
        <v>1907.28</v>
      </c>
      <c r="T127" s="52"/>
      <c r="U127" s="52"/>
    </row>
    <row r="128" spans="1:23" ht="15.75">
      <c r="A128" s="30">
        <v>18</v>
      </c>
      <c r="B128" s="2" t="s">
        <v>56</v>
      </c>
      <c r="C128" s="3" t="s">
        <v>117</v>
      </c>
      <c r="D128" s="3" t="s">
        <v>118</v>
      </c>
      <c r="E128" s="2" t="s">
        <v>119</v>
      </c>
      <c r="F128" s="4"/>
      <c r="G128" s="4"/>
      <c r="H128" s="11">
        <v>4200</v>
      </c>
      <c r="I128" s="19"/>
      <c r="J128" s="19"/>
      <c r="K128" s="57"/>
      <c r="L128" s="57"/>
      <c r="M128" s="31"/>
      <c r="N128" s="31">
        <f t="shared" si="24"/>
        <v>4200</v>
      </c>
      <c r="O128" s="19">
        <v>335.56</v>
      </c>
      <c r="P128" s="57"/>
      <c r="Q128" s="57"/>
      <c r="R128" s="57"/>
      <c r="S128" s="31">
        <f>N128-O128-P128-Q128-R128</f>
        <v>3864.44</v>
      </c>
    </row>
    <row r="129" spans="1:21" ht="15.75">
      <c r="A129" s="30">
        <v>19</v>
      </c>
      <c r="B129" s="2" t="s">
        <v>97</v>
      </c>
      <c r="C129" s="3" t="s">
        <v>117</v>
      </c>
      <c r="D129" s="3" t="s">
        <v>118</v>
      </c>
      <c r="E129" s="2" t="s">
        <v>119</v>
      </c>
      <c r="F129" s="4"/>
      <c r="G129" s="4"/>
      <c r="H129" s="19">
        <v>3554.24</v>
      </c>
      <c r="I129" s="19"/>
      <c r="J129" s="19"/>
      <c r="K129" s="31"/>
      <c r="L129" s="57"/>
      <c r="M129" s="31"/>
      <c r="N129" s="31">
        <f t="shared" si="24"/>
        <v>3554.24</v>
      </c>
      <c r="O129" s="19">
        <v>157.9</v>
      </c>
      <c r="P129" s="57"/>
      <c r="Q129" s="57"/>
      <c r="R129" s="57"/>
      <c r="S129" s="31">
        <f t="shared" ref="S129" si="26">N129-O129-P129-Q129-R129</f>
        <v>3396.3399999999997</v>
      </c>
      <c r="T129" s="52"/>
      <c r="U129" s="52"/>
    </row>
    <row r="130" spans="1:21" ht="15.75">
      <c r="B130" s="18" t="s">
        <v>130</v>
      </c>
      <c r="C130" s="34"/>
      <c r="D130" s="31"/>
      <c r="E130" s="31"/>
      <c r="F130" s="2"/>
      <c r="G130" s="2"/>
      <c r="H130" s="39">
        <f>SUM(H111:H129)</f>
        <v>47839.040000000001</v>
      </c>
      <c r="I130" s="39">
        <f t="shared" ref="I130:S130" si="27">SUM(I111:I129)</f>
        <v>775.84</v>
      </c>
      <c r="J130" s="39">
        <f t="shared" si="27"/>
        <v>0</v>
      </c>
      <c r="K130" s="39">
        <f t="shared" si="27"/>
        <v>0</v>
      </c>
      <c r="L130" s="39">
        <f t="shared" si="27"/>
        <v>0</v>
      </c>
      <c r="M130" s="39">
        <f t="shared" si="27"/>
        <v>0</v>
      </c>
      <c r="N130" s="39">
        <f t="shared" si="27"/>
        <v>48614.879999999997</v>
      </c>
      <c r="O130" s="39">
        <f t="shared" si="27"/>
        <v>1051.8100000000002</v>
      </c>
      <c r="P130" s="39">
        <f t="shared" si="27"/>
        <v>0</v>
      </c>
      <c r="Q130" s="39">
        <f t="shared" si="27"/>
        <v>0</v>
      </c>
      <c r="R130" s="39">
        <f t="shared" si="27"/>
        <v>0</v>
      </c>
      <c r="S130" s="39">
        <f t="shared" si="27"/>
        <v>47563.069999999992</v>
      </c>
    </row>
    <row r="131" spans="1:21" ht="15.75">
      <c r="B131" s="18"/>
      <c r="C131" s="34"/>
      <c r="D131" s="31"/>
      <c r="E131" s="31"/>
      <c r="F131" s="2"/>
      <c r="G131" s="2"/>
      <c r="H131" s="39"/>
      <c r="I131" s="39"/>
      <c r="J131" s="39"/>
      <c r="K131" s="39"/>
      <c r="L131" s="39"/>
      <c r="M131" s="39"/>
      <c r="N131" s="39"/>
      <c r="O131" s="39"/>
      <c r="P131" s="39"/>
      <c r="Q131" s="39"/>
      <c r="R131" s="39"/>
      <c r="S131" s="39"/>
    </row>
    <row r="132" spans="1:21" ht="15.75">
      <c r="B132" s="18"/>
      <c r="C132" s="34"/>
      <c r="D132" s="31"/>
      <c r="E132" s="31"/>
      <c r="F132" s="2"/>
      <c r="G132" s="2"/>
      <c r="H132" s="39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</row>
    <row r="133" spans="1:21" ht="15.75">
      <c r="B133" s="18"/>
      <c r="C133" s="34"/>
      <c r="D133" s="31"/>
      <c r="E133" s="31"/>
      <c r="F133" s="2"/>
      <c r="G133" s="2"/>
      <c r="H133" s="39"/>
      <c r="I133" s="39"/>
      <c r="J133" s="39"/>
      <c r="K133" s="39"/>
      <c r="L133" s="39"/>
      <c r="M133" s="39"/>
      <c r="N133" s="39"/>
      <c r="O133" s="39"/>
      <c r="P133" s="39"/>
      <c r="Q133" s="39"/>
      <c r="R133" s="39"/>
      <c r="S133" s="39"/>
    </row>
    <row r="134" spans="1:21" ht="15.75">
      <c r="B134" s="18"/>
      <c r="C134" s="34"/>
      <c r="D134" s="31"/>
      <c r="E134" s="31"/>
      <c r="F134" s="2"/>
      <c r="G134" s="2"/>
      <c r="H134" s="39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</row>
    <row r="135" spans="1:21" ht="15.75">
      <c r="B135" s="18"/>
      <c r="C135" s="34"/>
      <c r="D135" s="31"/>
      <c r="E135" s="31"/>
      <c r="F135" s="2"/>
      <c r="G135" s="2"/>
      <c r="H135" s="39"/>
      <c r="I135" s="39"/>
      <c r="J135" s="39"/>
      <c r="K135" s="39"/>
      <c r="L135" s="39"/>
      <c r="M135" s="39"/>
      <c r="N135" s="39"/>
      <c r="O135" s="39"/>
      <c r="P135" s="39"/>
      <c r="Q135" s="39"/>
      <c r="R135" s="39"/>
      <c r="S135" s="39"/>
    </row>
    <row r="136" spans="1:21" ht="15.75">
      <c r="B136" s="18"/>
      <c r="C136" s="34"/>
      <c r="D136" s="31"/>
      <c r="E136" s="31"/>
      <c r="F136" s="2"/>
      <c r="G136" s="2"/>
      <c r="H136" s="39"/>
      <c r="I136" s="39"/>
      <c r="J136" s="39"/>
      <c r="K136" s="39"/>
      <c r="L136" s="39"/>
      <c r="M136" s="39"/>
      <c r="N136" s="39"/>
      <c r="O136" s="39"/>
      <c r="P136" s="39"/>
      <c r="Q136" s="39"/>
      <c r="R136" s="39"/>
      <c r="S136" s="39"/>
    </row>
    <row r="137" spans="1:21" ht="15.75">
      <c r="B137" s="18"/>
      <c r="C137" s="75" t="s">
        <v>306</v>
      </c>
      <c r="D137" s="75"/>
      <c r="G137" s="75" t="s">
        <v>113</v>
      </c>
      <c r="H137" s="75"/>
      <c r="I137" s="75"/>
      <c r="J137" s="75"/>
      <c r="N137" s="75" t="s">
        <v>307</v>
      </c>
      <c r="O137" s="75"/>
      <c r="P137" s="75"/>
      <c r="Q137" s="75"/>
      <c r="R137" s="39"/>
      <c r="S137" s="39"/>
    </row>
    <row r="138" spans="1:21" ht="15.75">
      <c r="B138" s="18"/>
      <c r="C138" s="75" t="s">
        <v>21</v>
      </c>
      <c r="D138" s="75"/>
      <c r="G138" s="75" t="s">
        <v>51</v>
      </c>
      <c r="H138" s="75"/>
      <c r="I138" s="75"/>
      <c r="J138" s="75"/>
      <c r="N138" s="75" t="s">
        <v>30</v>
      </c>
      <c r="O138" s="75"/>
      <c r="P138" s="75"/>
      <c r="Q138" s="75"/>
      <c r="R138" s="39"/>
      <c r="S138" s="39"/>
    </row>
    <row r="139" spans="1:21" ht="15.75">
      <c r="B139" s="18"/>
      <c r="C139" s="34"/>
      <c r="D139" s="31"/>
      <c r="E139" s="31"/>
      <c r="F139" s="2"/>
      <c r="G139" s="2"/>
      <c r="H139" s="39"/>
      <c r="I139" s="39"/>
      <c r="J139" s="39"/>
      <c r="K139" s="39"/>
      <c r="L139" s="39"/>
      <c r="M139" s="39"/>
      <c r="N139" s="39"/>
      <c r="O139" s="39"/>
      <c r="P139" s="39"/>
      <c r="Q139" s="39"/>
      <c r="R139" s="39"/>
      <c r="S139" s="39"/>
    </row>
    <row r="140" spans="1:21" ht="15.75">
      <c r="B140" s="18"/>
      <c r="C140" s="34"/>
      <c r="D140" s="31"/>
      <c r="E140" s="31"/>
      <c r="F140" s="2"/>
      <c r="G140" s="2"/>
      <c r="H140" s="39"/>
      <c r="I140" s="39"/>
      <c r="J140" s="39"/>
      <c r="K140" s="39"/>
      <c r="L140" s="39"/>
      <c r="M140" s="39"/>
      <c r="N140" s="39"/>
      <c r="O140" s="39"/>
      <c r="P140" s="39"/>
      <c r="Q140" s="39"/>
      <c r="R140" s="39"/>
      <c r="S140" s="39"/>
    </row>
    <row r="141" spans="1:21" ht="15.75">
      <c r="B141" s="18"/>
      <c r="C141" s="34"/>
      <c r="D141" s="31"/>
      <c r="E141" s="31"/>
      <c r="F141" s="2"/>
      <c r="G141" s="2"/>
      <c r="H141" s="39"/>
      <c r="I141" s="39"/>
      <c r="J141" s="39"/>
      <c r="K141" s="39"/>
      <c r="L141" s="39"/>
      <c r="M141" s="39"/>
      <c r="N141" s="39"/>
      <c r="O141" s="39"/>
      <c r="P141" s="39"/>
      <c r="Q141" s="39"/>
      <c r="R141" s="39"/>
      <c r="S141" s="39"/>
    </row>
    <row r="142" spans="1:21" ht="15.75">
      <c r="B142" s="18"/>
      <c r="C142" s="34"/>
      <c r="D142" s="31"/>
      <c r="E142" s="31"/>
      <c r="F142" s="2"/>
      <c r="G142" s="2"/>
      <c r="H142" s="39"/>
      <c r="I142" s="39"/>
      <c r="J142" s="39"/>
      <c r="K142" s="39"/>
      <c r="L142" s="39"/>
      <c r="M142" s="39"/>
      <c r="N142" s="39"/>
      <c r="O142" s="39"/>
      <c r="P142" s="39"/>
      <c r="Q142" s="39"/>
      <c r="R142" s="39"/>
      <c r="S142" s="39"/>
    </row>
    <row r="143" spans="1:21" ht="15.75">
      <c r="A143" s="74" t="s">
        <v>0</v>
      </c>
      <c r="B143" s="74"/>
      <c r="C143" s="74"/>
      <c r="D143" s="74"/>
      <c r="E143" s="74"/>
      <c r="F143" s="74"/>
      <c r="G143" s="74"/>
      <c r="H143" s="74"/>
      <c r="I143" s="74"/>
      <c r="J143" s="74"/>
      <c r="K143" s="74"/>
      <c r="L143" s="74"/>
      <c r="M143" s="74"/>
      <c r="N143" s="74"/>
      <c r="O143" s="74"/>
      <c r="P143" s="74"/>
      <c r="Q143" s="74"/>
      <c r="R143" s="74"/>
      <c r="S143" s="74"/>
    </row>
    <row r="144" spans="1:21" ht="15.75">
      <c r="A144" s="74" t="s">
        <v>459</v>
      </c>
      <c r="B144" s="74"/>
      <c r="C144" s="74"/>
      <c r="D144" s="74"/>
      <c r="E144" s="74"/>
      <c r="F144" s="74"/>
      <c r="G144" s="74"/>
      <c r="H144" s="74"/>
      <c r="I144" s="74"/>
      <c r="J144" s="74"/>
      <c r="K144" s="74"/>
      <c r="L144" s="74"/>
      <c r="M144" s="74"/>
      <c r="N144" s="74"/>
      <c r="O144" s="74"/>
      <c r="P144" s="74"/>
      <c r="Q144" s="74"/>
      <c r="R144" s="74"/>
      <c r="S144" s="74"/>
    </row>
    <row r="145" spans="1:19" ht="15.75">
      <c r="A145" s="74" t="s">
        <v>131</v>
      </c>
      <c r="B145" s="74"/>
      <c r="C145" s="74"/>
      <c r="D145" s="74"/>
      <c r="E145" s="74"/>
      <c r="F145" s="74"/>
      <c r="G145" s="74"/>
      <c r="H145" s="74"/>
      <c r="I145" s="74"/>
      <c r="J145" s="74"/>
      <c r="K145" s="74"/>
      <c r="L145" s="74"/>
      <c r="M145" s="74"/>
      <c r="N145" s="74"/>
      <c r="O145" s="74"/>
      <c r="P145" s="74"/>
      <c r="Q145" s="74"/>
      <c r="R145" s="74"/>
      <c r="S145" s="74"/>
    </row>
    <row r="146" spans="1:19" ht="15.75">
      <c r="B146" s="2"/>
      <c r="C146" s="34"/>
      <c r="D146" s="31"/>
      <c r="E146" s="31"/>
      <c r="F146" s="2"/>
      <c r="G146" s="2"/>
      <c r="H146" s="2"/>
      <c r="I146" s="2"/>
      <c r="J146" s="2"/>
      <c r="K146" s="33"/>
      <c r="L146" s="30"/>
      <c r="M146" s="30"/>
      <c r="N146" s="2"/>
    </row>
    <row r="147" spans="1:19" s="53" customFormat="1" ht="15.75">
      <c r="A147" s="47" t="s">
        <v>115</v>
      </c>
      <c r="B147" s="18" t="s">
        <v>2</v>
      </c>
      <c r="C147" s="44" t="s">
        <v>3</v>
      </c>
      <c r="D147" s="45" t="s">
        <v>4</v>
      </c>
      <c r="E147" s="45" t="s">
        <v>5</v>
      </c>
      <c r="F147" s="18" t="s">
        <v>6</v>
      </c>
      <c r="G147" s="18" t="s">
        <v>7</v>
      </c>
      <c r="H147" s="18" t="s">
        <v>8</v>
      </c>
      <c r="I147" s="18" t="s">
        <v>9</v>
      </c>
      <c r="J147" s="18" t="s">
        <v>10</v>
      </c>
      <c r="K147" s="46" t="s">
        <v>355</v>
      </c>
      <c r="L147" s="47" t="s">
        <v>12</v>
      </c>
      <c r="M147" s="47" t="s">
        <v>13</v>
      </c>
      <c r="N147" s="65" t="s">
        <v>14</v>
      </c>
      <c r="O147" s="28" t="s">
        <v>15</v>
      </c>
      <c r="P147" s="28" t="s">
        <v>16</v>
      </c>
      <c r="Q147" s="28" t="s">
        <v>17</v>
      </c>
      <c r="R147" s="28" t="s">
        <v>18</v>
      </c>
      <c r="S147" s="28" t="s">
        <v>19</v>
      </c>
    </row>
    <row r="148" spans="1:19" s="53" customFormat="1" ht="15.75">
      <c r="B148" s="2"/>
      <c r="C148" s="34"/>
      <c r="D148" s="31"/>
      <c r="E148" s="31"/>
      <c r="F148" s="2"/>
      <c r="G148" s="2"/>
      <c r="H148" s="2"/>
      <c r="I148" s="2"/>
      <c r="J148" s="2"/>
      <c r="K148" s="33"/>
      <c r="L148" s="30"/>
      <c r="M148" s="30"/>
      <c r="N148" s="2"/>
      <c r="O148" s="1"/>
      <c r="P148" s="1"/>
      <c r="Q148" s="1"/>
      <c r="R148" s="1"/>
      <c r="S148" s="1"/>
    </row>
    <row r="149" spans="1:19" s="53" customFormat="1" ht="15.75">
      <c r="A149" s="30">
        <v>1</v>
      </c>
      <c r="B149" s="2" t="s">
        <v>164</v>
      </c>
      <c r="C149" s="3" t="s">
        <v>132</v>
      </c>
      <c r="D149" s="3" t="s">
        <v>65</v>
      </c>
      <c r="E149" s="2" t="s">
        <v>134</v>
      </c>
      <c r="F149" s="4"/>
      <c r="G149" s="4" t="s">
        <v>26</v>
      </c>
      <c r="H149" s="6">
        <v>3165.19</v>
      </c>
      <c r="I149" s="5"/>
      <c r="J149" s="5"/>
      <c r="K149" s="57"/>
      <c r="L149" s="57"/>
      <c r="M149" s="57"/>
      <c r="N149" s="38">
        <f t="shared" ref="N149:N183" si="28">H149+I149+J149+K149+L149+M149</f>
        <v>3165.19</v>
      </c>
      <c r="O149" s="5">
        <v>97.87</v>
      </c>
      <c r="P149" s="57"/>
      <c r="Q149" s="57"/>
      <c r="R149" s="57"/>
      <c r="S149" s="31">
        <f t="shared" ref="S149:S205" si="29">N149-O149-P149-Q149-R149</f>
        <v>3067.32</v>
      </c>
    </row>
    <row r="150" spans="1:19" s="53" customFormat="1" ht="15.75">
      <c r="A150" s="30">
        <v>2</v>
      </c>
      <c r="B150" s="2" t="s">
        <v>178</v>
      </c>
      <c r="C150" s="3" t="s">
        <v>132</v>
      </c>
      <c r="D150" s="3" t="s">
        <v>187</v>
      </c>
      <c r="E150" s="2" t="s">
        <v>134</v>
      </c>
      <c r="F150" s="4"/>
      <c r="G150" s="4" t="s">
        <v>26</v>
      </c>
      <c r="H150" s="6">
        <v>3325</v>
      </c>
      <c r="I150" s="5"/>
      <c r="J150" s="5"/>
      <c r="K150" s="57"/>
      <c r="L150" s="57"/>
      <c r="M150" s="57"/>
      <c r="N150" s="38">
        <f t="shared" si="28"/>
        <v>3325</v>
      </c>
      <c r="O150" s="5">
        <v>115.26</v>
      </c>
      <c r="P150" s="57"/>
      <c r="Q150" s="57"/>
      <c r="R150" s="57"/>
      <c r="S150" s="31">
        <f t="shared" si="29"/>
        <v>3209.74</v>
      </c>
    </row>
    <row r="151" spans="1:19" ht="15.75">
      <c r="A151" s="30">
        <v>3</v>
      </c>
      <c r="B151" s="2" t="s">
        <v>175</v>
      </c>
      <c r="C151" s="3" t="s">
        <v>132</v>
      </c>
      <c r="D151" s="3" t="s">
        <v>65</v>
      </c>
      <c r="E151" s="2" t="s">
        <v>134</v>
      </c>
      <c r="F151" s="4"/>
      <c r="G151" s="4" t="s">
        <v>26</v>
      </c>
      <c r="H151" s="6">
        <v>4000</v>
      </c>
      <c r="I151" s="5"/>
      <c r="J151" s="5"/>
      <c r="K151" s="57"/>
      <c r="L151" s="57"/>
      <c r="M151" s="57"/>
      <c r="N151" s="38">
        <f t="shared" si="28"/>
        <v>4000</v>
      </c>
      <c r="O151" s="5">
        <v>313.8</v>
      </c>
      <c r="P151" s="57"/>
      <c r="Q151" s="57"/>
      <c r="R151" s="57"/>
      <c r="S151" s="31">
        <f t="shared" si="29"/>
        <v>3686.2</v>
      </c>
    </row>
    <row r="152" spans="1:19" ht="15.75">
      <c r="A152" s="30">
        <v>4</v>
      </c>
      <c r="B152" s="2" t="s">
        <v>189</v>
      </c>
      <c r="C152" s="3" t="s">
        <v>132</v>
      </c>
      <c r="D152" s="3" t="s">
        <v>187</v>
      </c>
      <c r="E152" s="2" t="s">
        <v>134</v>
      </c>
      <c r="F152" s="4"/>
      <c r="G152" s="4" t="s">
        <v>26</v>
      </c>
      <c r="H152" s="6">
        <v>2402.5</v>
      </c>
      <c r="I152" s="5">
        <v>19.34</v>
      </c>
      <c r="J152" s="5"/>
      <c r="K152" s="57"/>
      <c r="L152" s="57"/>
      <c r="M152" s="57"/>
      <c r="N152" s="38">
        <f t="shared" si="28"/>
        <v>2421.84</v>
      </c>
      <c r="O152" s="5"/>
      <c r="P152" s="57"/>
      <c r="Q152" s="57"/>
      <c r="R152" s="57"/>
      <c r="S152" s="31">
        <f t="shared" si="29"/>
        <v>2421.84</v>
      </c>
    </row>
    <row r="153" spans="1:19" ht="15.75">
      <c r="A153" s="30">
        <v>5</v>
      </c>
      <c r="B153" s="2" t="s">
        <v>207</v>
      </c>
      <c r="C153" s="3" t="s">
        <v>132</v>
      </c>
      <c r="D153" s="3" t="s">
        <v>69</v>
      </c>
      <c r="E153" s="2" t="s">
        <v>134</v>
      </c>
      <c r="F153" s="4"/>
      <c r="G153" s="4" t="s">
        <v>26</v>
      </c>
      <c r="H153" s="6">
        <v>3315</v>
      </c>
      <c r="I153" s="5"/>
      <c r="J153" s="5"/>
      <c r="K153" s="57"/>
      <c r="L153" s="57"/>
      <c r="M153" s="57"/>
      <c r="N153" s="38">
        <f t="shared" si="28"/>
        <v>3315</v>
      </c>
      <c r="O153" s="5">
        <v>114.17</v>
      </c>
      <c r="P153" s="57"/>
      <c r="Q153" s="57"/>
      <c r="R153" s="57"/>
      <c r="S153" s="31">
        <f t="shared" si="29"/>
        <v>3200.83</v>
      </c>
    </row>
    <row r="154" spans="1:19" ht="15.75">
      <c r="A154" s="30">
        <v>6</v>
      </c>
      <c r="B154" s="2" t="s">
        <v>208</v>
      </c>
      <c r="C154" s="3" t="s">
        <v>132</v>
      </c>
      <c r="D154" s="3" t="s">
        <v>187</v>
      </c>
      <c r="E154" s="2" t="s">
        <v>134</v>
      </c>
      <c r="F154" s="4"/>
      <c r="G154" s="4" t="s">
        <v>26</v>
      </c>
      <c r="H154" s="6">
        <v>1483.21</v>
      </c>
      <c r="I154" s="5">
        <v>118.49</v>
      </c>
      <c r="J154" s="5"/>
      <c r="K154" s="57"/>
      <c r="L154" s="57"/>
      <c r="M154" s="57"/>
      <c r="N154" s="38">
        <f t="shared" si="28"/>
        <v>1601.7</v>
      </c>
      <c r="O154" s="5"/>
      <c r="P154" s="57"/>
      <c r="Q154" s="57"/>
      <c r="R154" s="57"/>
      <c r="S154" s="31">
        <f t="shared" si="29"/>
        <v>1601.7</v>
      </c>
    </row>
    <row r="155" spans="1:19" ht="15.75">
      <c r="A155" s="30">
        <v>7</v>
      </c>
      <c r="B155" s="2" t="s">
        <v>209</v>
      </c>
      <c r="C155" s="3" t="s">
        <v>132</v>
      </c>
      <c r="D155" s="3" t="s">
        <v>187</v>
      </c>
      <c r="E155" s="2" t="s">
        <v>134</v>
      </c>
      <c r="F155" s="4"/>
      <c r="G155" s="4" t="s">
        <v>26</v>
      </c>
      <c r="H155" s="6">
        <v>2135.25</v>
      </c>
      <c r="I155" s="5">
        <v>64.760000000000005</v>
      </c>
      <c r="J155" s="5"/>
      <c r="K155" s="57"/>
      <c r="L155" s="57"/>
      <c r="M155" s="57"/>
      <c r="N155" s="38">
        <f t="shared" si="28"/>
        <v>2200.0100000000002</v>
      </c>
      <c r="O155" s="5"/>
      <c r="P155" s="57"/>
      <c r="Q155" s="57"/>
      <c r="R155" s="57"/>
      <c r="S155" s="31">
        <f t="shared" si="29"/>
        <v>2200.0100000000002</v>
      </c>
    </row>
    <row r="156" spans="1:19" ht="15.75">
      <c r="A156" s="30">
        <v>8</v>
      </c>
      <c r="B156" s="2" t="s">
        <v>210</v>
      </c>
      <c r="C156" s="3" t="s">
        <v>132</v>
      </c>
      <c r="D156" s="3" t="s">
        <v>65</v>
      </c>
      <c r="E156" s="2" t="s">
        <v>134</v>
      </c>
      <c r="F156" s="4"/>
      <c r="G156" s="4" t="s">
        <v>26</v>
      </c>
      <c r="H156" s="6">
        <v>4200</v>
      </c>
      <c r="I156" s="5"/>
      <c r="J156" s="5"/>
      <c r="K156" s="57"/>
      <c r="L156" s="57"/>
      <c r="M156" s="57"/>
      <c r="N156" s="38">
        <f t="shared" si="28"/>
        <v>4200</v>
      </c>
      <c r="O156" s="5">
        <v>335.56</v>
      </c>
      <c r="P156" s="57"/>
      <c r="Q156" s="57"/>
      <c r="R156" s="57"/>
      <c r="S156" s="31">
        <f t="shared" si="29"/>
        <v>3864.44</v>
      </c>
    </row>
    <row r="157" spans="1:19" ht="15.75">
      <c r="A157" s="30">
        <v>9</v>
      </c>
      <c r="B157" s="2" t="s">
        <v>211</v>
      </c>
      <c r="C157" s="3" t="s">
        <v>132</v>
      </c>
      <c r="D157" s="3" t="s">
        <v>187</v>
      </c>
      <c r="E157" s="2" t="s">
        <v>134</v>
      </c>
      <c r="F157" s="4"/>
      <c r="G157" s="4" t="s">
        <v>26</v>
      </c>
      <c r="H157" s="6">
        <v>700</v>
      </c>
      <c r="I157" s="5">
        <v>168.77</v>
      </c>
      <c r="J157" s="5"/>
      <c r="K157" s="57"/>
      <c r="L157" s="57"/>
      <c r="M157" s="57"/>
      <c r="N157" s="38">
        <f t="shared" si="28"/>
        <v>868.77</v>
      </c>
      <c r="O157" s="5"/>
      <c r="P157" s="57"/>
      <c r="Q157" s="57"/>
      <c r="R157" s="57"/>
      <c r="S157" s="31">
        <f t="shared" si="29"/>
        <v>868.77</v>
      </c>
    </row>
    <row r="158" spans="1:19" ht="15.75">
      <c r="A158" s="30">
        <v>10</v>
      </c>
      <c r="B158" s="2" t="s">
        <v>212</v>
      </c>
      <c r="C158" s="3" t="s">
        <v>132</v>
      </c>
      <c r="D158" s="3" t="s">
        <v>29</v>
      </c>
      <c r="E158" s="2" t="s">
        <v>134</v>
      </c>
      <c r="F158" s="4"/>
      <c r="G158" s="4" t="s">
        <v>26</v>
      </c>
      <c r="H158" s="6">
        <v>2730.3</v>
      </c>
      <c r="I158" s="5"/>
      <c r="J158" s="5"/>
      <c r="K158" s="57"/>
      <c r="L158" s="57"/>
      <c r="M158" s="57"/>
      <c r="N158" s="38">
        <f t="shared" si="28"/>
        <v>2730.3</v>
      </c>
      <c r="O158" s="5">
        <v>30.3</v>
      </c>
      <c r="P158" s="57"/>
      <c r="Q158" s="57"/>
      <c r="R158" s="57"/>
      <c r="S158" s="31">
        <f t="shared" si="29"/>
        <v>2700</v>
      </c>
    </row>
    <row r="159" spans="1:19" ht="15.75">
      <c r="A159" s="30">
        <v>11</v>
      </c>
      <c r="B159" s="2" t="s">
        <v>305</v>
      </c>
      <c r="C159" s="3" t="s">
        <v>132</v>
      </c>
      <c r="D159" s="3" t="s">
        <v>187</v>
      </c>
      <c r="E159" s="2" t="s">
        <v>134</v>
      </c>
      <c r="F159" s="4"/>
      <c r="G159" s="4" t="s">
        <v>26</v>
      </c>
      <c r="H159" s="6">
        <v>2402.5</v>
      </c>
      <c r="I159" s="5">
        <v>19.34</v>
      </c>
      <c r="J159" s="5"/>
      <c r="K159" s="57"/>
      <c r="L159" s="57"/>
      <c r="M159" s="57"/>
      <c r="N159" s="38">
        <f t="shared" si="28"/>
        <v>2421.84</v>
      </c>
      <c r="O159" s="5"/>
      <c r="P159" s="57"/>
      <c r="Q159" s="57"/>
      <c r="R159" s="57"/>
      <c r="S159" s="31">
        <f t="shared" si="29"/>
        <v>2421.84</v>
      </c>
    </row>
    <row r="160" spans="1:19" ht="15.75">
      <c r="A160" s="30">
        <v>12</v>
      </c>
      <c r="B160" s="2" t="s">
        <v>313</v>
      </c>
      <c r="C160" s="3" t="s">
        <v>132</v>
      </c>
      <c r="D160" s="3" t="s">
        <v>65</v>
      </c>
      <c r="E160" s="2" t="s">
        <v>134</v>
      </c>
      <c r="F160" s="4"/>
      <c r="G160" s="4" t="s">
        <v>26</v>
      </c>
      <c r="H160" s="6">
        <v>2752</v>
      </c>
      <c r="I160" s="5"/>
      <c r="J160" s="5"/>
      <c r="K160" s="57"/>
      <c r="L160" s="57"/>
      <c r="M160" s="57"/>
      <c r="N160" s="38">
        <f t="shared" si="28"/>
        <v>2752</v>
      </c>
      <c r="O160" s="5">
        <v>32.67</v>
      </c>
      <c r="P160" s="57"/>
      <c r="Q160" s="57"/>
      <c r="R160" s="57"/>
      <c r="S160" s="31">
        <f t="shared" si="29"/>
        <v>2719.33</v>
      </c>
    </row>
    <row r="161" spans="1:19" ht="15.75">
      <c r="A161" s="30">
        <v>13</v>
      </c>
      <c r="B161" s="2" t="s">
        <v>314</v>
      </c>
      <c r="C161" s="3" t="s">
        <v>132</v>
      </c>
      <c r="D161" s="3" t="s">
        <v>69</v>
      </c>
      <c r="E161" s="2" t="s">
        <v>134</v>
      </c>
      <c r="F161" s="4"/>
      <c r="G161" s="4" t="s">
        <v>26</v>
      </c>
      <c r="H161" s="6">
        <v>2842.51</v>
      </c>
      <c r="I161" s="5"/>
      <c r="J161" s="5"/>
      <c r="K161" s="57"/>
      <c r="L161" s="57"/>
      <c r="M161" s="57"/>
      <c r="N161" s="38">
        <f t="shared" si="28"/>
        <v>2842.51</v>
      </c>
      <c r="O161" s="5">
        <v>42.51</v>
      </c>
      <c r="P161" s="57"/>
      <c r="Q161" s="57"/>
      <c r="R161" s="57"/>
      <c r="S161" s="31">
        <f t="shared" si="29"/>
        <v>2800</v>
      </c>
    </row>
    <row r="162" spans="1:19" ht="15.75">
      <c r="A162" s="30">
        <v>14</v>
      </c>
      <c r="B162" s="2" t="s">
        <v>321</v>
      </c>
      <c r="C162" s="3" t="s">
        <v>132</v>
      </c>
      <c r="D162" s="3" t="s">
        <v>65</v>
      </c>
      <c r="E162" s="2" t="s">
        <v>134</v>
      </c>
      <c r="F162" s="4"/>
      <c r="G162" s="4" t="s">
        <v>26</v>
      </c>
      <c r="H162" s="6">
        <v>2866.5</v>
      </c>
      <c r="I162" s="5"/>
      <c r="J162" s="5"/>
      <c r="K162" s="57"/>
      <c r="L162" s="57"/>
      <c r="M162" s="57"/>
      <c r="N162" s="38">
        <f t="shared" si="28"/>
        <v>2866.5</v>
      </c>
      <c r="O162" s="5">
        <v>45.12</v>
      </c>
      <c r="P162" s="57"/>
      <c r="Q162" s="57"/>
      <c r="R162" s="57"/>
      <c r="S162" s="31">
        <f t="shared" si="29"/>
        <v>2821.38</v>
      </c>
    </row>
    <row r="163" spans="1:19" ht="15.75">
      <c r="A163" s="30">
        <v>15</v>
      </c>
      <c r="B163" s="2" t="s">
        <v>322</v>
      </c>
      <c r="C163" s="3" t="s">
        <v>132</v>
      </c>
      <c r="D163" s="3" t="s">
        <v>84</v>
      </c>
      <c r="E163" s="2" t="s">
        <v>134</v>
      </c>
      <c r="F163" s="4"/>
      <c r="G163" s="4" t="s">
        <v>26</v>
      </c>
      <c r="H163" s="6">
        <v>3201.86</v>
      </c>
      <c r="I163" s="5"/>
      <c r="J163" s="5"/>
      <c r="K163" s="57"/>
      <c r="L163" s="57"/>
      <c r="M163" s="57"/>
      <c r="N163" s="38">
        <f t="shared" si="28"/>
        <v>3201.86</v>
      </c>
      <c r="O163" s="5">
        <v>101.86</v>
      </c>
      <c r="P163" s="57"/>
      <c r="Q163" s="57"/>
      <c r="R163" s="57"/>
      <c r="S163" s="31">
        <f t="shared" si="29"/>
        <v>3100</v>
      </c>
    </row>
    <row r="164" spans="1:19" ht="15.75">
      <c r="A164" s="30">
        <v>16</v>
      </c>
      <c r="B164" s="2" t="s">
        <v>325</v>
      </c>
      <c r="C164" s="3" t="s">
        <v>132</v>
      </c>
      <c r="D164" s="3" t="s">
        <v>371</v>
      </c>
      <c r="E164" s="2" t="s">
        <v>134</v>
      </c>
      <c r="F164" s="4"/>
      <c r="G164" s="4" t="s">
        <v>26</v>
      </c>
      <c r="H164" s="6">
        <v>3791.07</v>
      </c>
      <c r="I164" s="5"/>
      <c r="J164" s="5"/>
      <c r="K164" s="57"/>
      <c r="L164" s="57"/>
      <c r="M164" s="57"/>
      <c r="N164" s="38">
        <f t="shared" si="28"/>
        <v>3791.07</v>
      </c>
      <c r="O164" s="5">
        <v>291.07</v>
      </c>
      <c r="P164" s="57"/>
      <c r="Q164" s="57"/>
      <c r="R164" s="57"/>
      <c r="S164" s="31">
        <f t="shared" si="29"/>
        <v>3500</v>
      </c>
    </row>
    <row r="165" spans="1:19" ht="15.75">
      <c r="A165" s="30">
        <v>17</v>
      </c>
      <c r="B165" s="2" t="s">
        <v>326</v>
      </c>
      <c r="C165" s="3" t="s">
        <v>132</v>
      </c>
      <c r="D165" s="3" t="s">
        <v>65</v>
      </c>
      <c r="E165" s="2" t="s">
        <v>134</v>
      </c>
      <c r="F165" s="4"/>
      <c r="G165" s="4" t="s">
        <v>26</v>
      </c>
      <c r="H165" s="6">
        <v>3089.65</v>
      </c>
      <c r="I165" s="5"/>
      <c r="J165" s="5"/>
      <c r="K165" s="57"/>
      <c r="L165" s="57"/>
      <c r="M165" s="57"/>
      <c r="N165" s="38">
        <f t="shared" si="28"/>
        <v>3089.65</v>
      </c>
      <c r="O165" s="5">
        <v>89.65</v>
      </c>
      <c r="P165" s="57"/>
      <c r="Q165" s="57"/>
      <c r="R165" s="57"/>
      <c r="S165" s="31">
        <f t="shared" si="29"/>
        <v>3000</v>
      </c>
    </row>
    <row r="166" spans="1:19" ht="15.75">
      <c r="A166" s="30">
        <v>18</v>
      </c>
      <c r="B166" s="22" t="s">
        <v>327</v>
      </c>
      <c r="C166" s="3" t="s">
        <v>132</v>
      </c>
      <c r="D166" s="3" t="s">
        <v>42</v>
      </c>
      <c r="E166" s="2" t="s">
        <v>134</v>
      </c>
      <c r="F166" s="4"/>
      <c r="G166" s="4" t="s">
        <v>26</v>
      </c>
      <c r="H166" s="6">
        <v>2489.5</v>
      </c>
      <c r="I166" s="5">
        <v>10.89</v>
      </c>
      <c r="J166" s="5"/>
      <c r="K166" s="57"/>
      <c r="L166" s="57"/>
      <c r="M166" s="57"/>
      <c r="N166" s="38">
        <f t="shared" si="28"/>
        <v>2500.39</v>
      </c>
      <c r="O166" s="5"/>
      <c r="P166" s="57"/>
      <c r="Q166" s="57"/>
      <c r="R166" s="57"/>
      <c r="S166" s="31">
        <f t="shared" si="29"/>
        <v>2500.39</v>
      </c>
    </row>
    <row r="167" spans="1:19" ht="15.75">
      <c r="A167" s="30">
        <v>19</v>
      </c>
      <c r="B167" s="2" t="s">
        <v>332</v>
      </c>
      <c r="C167" s="3" t="s">
        <v>132</v>
      </c>
      <c r="D167" s="3" t="s">
        <v>187</v>
      </c>
      <c r="E167" s="2" t="s">
        <v>134</v>
      </c>
      <c r="F167" s="4"/>
      <c r="G167" s="4" t="s">
        <v>26</v>
      </c>
      <c r="H167" s="6">
        <v>519.70000000000005</v>
      </c>
      <c r="I167" s="5">
        <v>180.31</v>
      </c>
      <c r="J167" s="5"/>
      <c r="K167" s="57"/>
      <c r="L167" s="57"/>
      <c r="M167" s="57"/>
      <c r="N167" s="38">
        <f t="shared" si="28"/>
        <v>700.01</v>
      </c>
      <c r="O167" s="5"/>
      <c r="P167" s="57"/>
      <c r="Q167" s="57"/>
      <c r="R167" s="57"/>
      <c r="S167" s="31">
        <f t="shared" si="29"/>
        <v>700.01</v>
      </c>
    </row>
    <row r="168" spans="1:19" ht="15.75">
      <c r="A168" s="30">
        <v>20</v>
      </c>
      <c r="B168" s="2" t="s">
        <v>333</v>
      </c>
      <c r="C168" s="3" t="s">
        <v>132</v>
      </c>
      <c r="D168" s="3" t="s">
        <v>187</v>
      </c>
      <c r="E168" s="2" t="s">
        <v>134</v>
      </c>
      <c r="F168" s="4"/>
      <c r="G168" s="4" t="s">
        <v>26</v>
      </c>
      <c r="H168" s="6">
        <v>2135.25</v>
      </c>
      <c r="I168" s="5">
        <v>64.760000000000005</v>
      </c>
      <c r="J168" s="5"/>
      <c r="K168" s="57"/>
      <c r="L168" s="57"/>
      <c r="M168" s="57"/>
      <c r="N168" s="38">
        <f t="shared" si="28"/>
        <v>2200.0100000000002</v>
      </c>
      <c r="O168" s="5"/>
      <c r="P168" s="57"/>
      <c r="Q168" s="57"/>
      <c r="R168" s="57"/>
      <c r="S168" s="31">
        <f t="shared" si="29"/>
        <v>2200.0100000000002</v>
      </c>
    </row>
    <row r="169" spans="1:19" ht="15.75">
      <c r="A169" s="30">
        <v>21</v>
      </c>
      <c r="B169" s="2" t="s">
        <v>334</v>
      </c>
      <c r="C169" s="3" t="s">
        <v>132</v>
      </c>
      <c r="D169" s="3" t="s">
        <v>133</v>
      </c>
      <c r="E169" s="2" t="s">
        <v>134</v>
      </c>
      <c r="F169" s="4"/>
      <c r="G169" s="12" t="s">
        <v>75</v>
      </c>
      <c r="H169" s="6">
        <v>1696.88</v>
      </c>
      <c r="I169" s="5">
        <v>104.82</v>
      </c>
      <c r="J169" s="5"/>
      <c r="K169" s="57"/>
      <c r="L169" s="57"/>
      <c r="M169" s="57"/>
      <c r="N169" s="38">
        <f>H169+I169+J169+K169+L169+M169</f>
        <v>1801.7</v>
      </c>
      <c r="O169" s="5"/>
      <c r="P169" s="57"/>
      <c r="Q169" s="57"/>
      <c r="R169" s="57"/>
      <c r="S169" s="31">
        <f>N169-O169-P169-Q169-R169</f>
        <v>1801.7</v>
      </c>
    </row>
    <row r="170" spans="1:19" ht="15.75">
      <c r="A170" s="30">
        <v>22</v>
      </c>
      <c r="B170" s="2" t="s">
        <v>339</v>
      </c>
      <c r="C170" s="3" t="s">
        <v>132</v>
      </c>
      <c r="D170" s="3" t="s">
        <v>49</v>
      </c>
      <c r="E170" s="2" t="s">
        <v>134</v>
      </c>
      <c r="F170" s="4"/>
      <c r="G170" s="4" t="s">
        <v>26</v>
      </c>
      <c r="H170" s="6">
        <v>4200</v>
      </c>
      <c r="I170" s="5"/>
      <c r="J170" s="5"/>
      <c r="K170" s="57"/>
      <c r="L170" s="57"/>
      <c r="M170" s="57"/>
      <c r="N170" s="38">
        <f t="shared" si="28"/>
        <v>4200</v>
      </c>
      <c r="O170" s="5">
        <v>335.56</v>
      </c>
      <c r="P170" s="57"/>
      <c r="Q170" s="57"/>
      <c r="R170" s="57"/>
      <c r="S170" s="31">
        <f t="shared" si="29"/>
        <v>3864.44</v>
      </c>
    </row>
    <row r="171" spans="1:19" s="53" customFormat="1" ht="15.75">
      <c r="A171" s="30">
        <v>23</v>
      </c>
      <c r="B171" s="2" t="s">
        <v>341</v>
      </c>
      <c r="C171" s="3" t="s">
        <v>132</v>
      </c>
      <c r="D171" s="3" t="s">
        <v>69</v>
      </c>
      <c r="E171" s="2" t="s">
        <v>134</v>
      </c>
      <c r="F171" s="4"/>
      <c r="G171" s="4" t="s">
        <v>26</v>
      </c>
      <c r="H171" s="6">
        <v>3089.65</v>
      </c>
      <c r="I171" s="5"/>
      <c r="J171" s="5"/>
      <c r="K171" s="57"/>
      <c r="L171" s="57"/>
      <c r="M171" s="57"/>
      <c r="N171" s="38">
        <f t="shared" si="28"/>
        <v>3089.65</v>
      </c>
      <c r="O171" s="5">
        <v>89.65</v>
      </c>
      <c r="P171" s="57"/>
      <c r="Q171" s="57"/>
      <c r="R171" s="57"/>
      <c r="S171" s="31">
        <f t="shared" si="29"/>
        <v>3000</v>
      </c>
    </row>
    <row r="172" spans="1:19" s="53" customFormat="1" ht="15.75">
      <c r="A172" s="30">
        <v>24</v>
      </c>
      <c r="B172" s="22" t="s">
        <v>34</v>
      </c>
      <c r="C172" s="3" t="s">
        <v>132</v>
      </c>
      <c r="D172" s="3" t="s">
        <v>412</v>
      </c>
      <c r="E172" s="2" t="s">
        <v>134</v>
      </c>
      <c r="F172" s="4"/>
      <c r="G172" s="4" t="s">
        <v>44</v>
      </c>
      <c r="H172" s="11">
        <v>3791.07</v>
      </c>
      <c r="I172" s="19"/>
      <c r="J172" s="19"/>
      <c r="K172" s="51"/>
      <c r="L172" s="57"/>
      <c r="M172" s="57"/>
      <c r="N172" s="38">
        <f t="shared" si="28"/>
        <v>3791.07</v>
      </c>
      <c r="O172" s="19">
        <v>291.07</v>
      </c>
      <c r="P172" s="57"/>
      <c r="Q172" s="57"/>
      <c r="R172" s="57"/>
      <c r="S172" s="31">
        <f t="shared" si="29"/>
        <v>3500</v>
      </c>
    </row>
    <row r="173" spans="1:19" s="53" customFormat="1" ht="15.75">
      <c r="A173" s="30">
        <v>25</v>
      </c>
      <c r="B173" s="22" t="s">
        <v>342</v>
      </c>
      <c r="C173" s="3" t="s">
        <v>132</v>
      </c>
      <c r="D173" s="3" t="s">
        <v>84</v>
      </c>
      <c r="E173" s="2" t="s">
        <v>134</v>
      </c>
      <c r="F173" s="4"/>
      <c r="G173" s="4" t="s">
        <v>26</v>
      </c>
      <c r="H173" s="11">
        <v>3201.86</v>
      </c>
      <c r="I173" s="19"/>
      <c r="J173" s="19"/>
      <c r="K173" s="51"/>
      <c r="L173" s="57"/>
      <c r="M173" s="57"/>
      <c r="N173" s="38">
        <f t="shared" si="28"/>
        <v>3201.86</v>
      </c>
      <c r="O173" s="19">
        <v>101.86</v>
      </c>
      <c r="P173" s="57"/>
      <c r="Q173" s="57"/>
      <c r="R173" s="57"/>
      <c r="S173" s="31">
        <f t="shared" si="29"/>
        <v>3100</v>
      </c>
    </row>
    <row r="174" spans="1:19" s="53" customFormat="1" ht="15.75">
      <c r="A174" s="30">
        <v>26</v>
      </c>
      <c r="B174" s="22" t="s">
        <v>343</v>
      </c>
      <c r="C174" s="3" t="s">
        <v>132</v>
      </c>
      <c r="D174" s="3" t="s">
        <v>384</v>
      </c>
      <c r="E174" s="2" t="s">
        <v>134</v>
      </c>
      <c r="F174" s="4"/>
      <c r="G174" s="4" t="s">
        <v>26</v>
      </c>
      <c r="H174" s="11">
        <v>2489.5</v>
      </c>
      <c r="I174" s="19">
        <v>10.89</v>
      </c>
      <c r="J174" s="19"/>
      <c r="K174" s="51"/>
      <c r="L174" s="57"/>
      <c r="M174" s="57"/>
      <c r="N174" s="38">
        <f t="shared" si="28"/>
        <v>2500.39</v>
      </c>
      <c r="O174" s="19"/>
      <c r="P174" s="57"/>
      <c r="Q174" s="57"/>
      <c r="R174" s="57"/>
      <c r="S174" s="31">
        <f t="shared" si="29"/>
        <v>2500.39</v>
      </c>
    </row>
    <row r="175" spans="1:19" s="53" customFormat="1" ht="15.75">
      <c r="A175" s="30">
        <v>27</v>
      </c>
      <c r="B175" s="22" t="s">
        <v>344</v>
      </c>
      <c r="C175" s="3" t="s">
        <v>132</v>
      </c>
      <c r="D175" s="3" t="s">
        <v>84</v>
      </c>
      <c r="E175" s="2" t="s">
        <v>134</v>
      </c>
      <c r="F175" s="4"/>
      <c r="G175" s="4" t="s">
        <v>26</v>
      </c>
      <c r="H175" s="11">
        <v>4357.84</v>
      </c>
      <c r="I175" s="19"/>
      <c r="J175" s="19"/>
      <c r="K175" s="51"/>
      <c r="L175" s="57"/>
      <c r="M175" s="57"/>
      <c r="N175" s="38">
        <f t="shared" si="28"/>
        <v>4357.84</v>
      </c>
      <c r="O175" s="19">
        <v>357.84</v>
      </c>
      <c r="P175" s="57"/>
      <c r="Q175" s="57"/>
      <c r="R175" s="57"/>
      <c r="S175" s="31">
        <f t="shared" si="29"/>
        <v>4000</v>
      </c>
    </row>
    <row r="176" spans="1:19" s="53" customFormat="1" ht="15.75">
      <c r="A176" s="30">
        <v>28</v>
      </c>
      <c r="B176" s="22" t="s">
        <v>345</v>
      </c>
      <c r="C176" s="3" t="s">
        <v>132</v>
      </c>
      <c r="D176" s="3" t="s">
        <v>69</v>
      </c>
      <c r="E176" s="2" t="s">
        <v>134</v>
      </c>
      <c r="F176" s="4"/>
      <c r="G176" s="4" t="s">
        <v>26</v>
      </c>
      <c r="H176" s="11">
        <v>2601.3000000000002</v>
      </c>
      <c r="I176" s="19"/>
      <c r="J176" s="19"/>
      <c r="K176" s="51"/>
      <c r="L176" s="57">
        <v>600</v>
      </c>
      <c r="M176" s="57"/>
      <c r="N176" s="38">
        <f t="shared" si="28"/>
        <v>3201.3</v>
      </c>
      <c r="O176" s="19">
        <v>101.87</v>
      </c>
      <c r="P176" s="57"/>
      <c r="Q176" s="57"/>
      <c r="R176" s="57"/>
      <c r="S176" s="31">
        <f t="shared" si="29"/>
        <v>3099.4300000000003</v>
      </c>
    </row>
    <row r="177" spans="1:19" ht="15.75">
      <c r="A177" s="30">
        <v>29</v>
      </c>
      <c r="B177" s="22" t="s">
        <v>392</v>
      </c>
      <c r="C177" s="3" t="s">
        <v>132</v>
      </c>
      <c r="D177" s="3" t="s">
        <v>393</v>
      </c>
      <c r="E177" s="2" t="s">
        <v>134</v>
      </c>
      <c r="F177" s="4"/>
      <c r="G177" s="4" t="s">
        <v>26</v>
      </c>
      <c r="H177" s="11">
        <v>2866.5</v>
      </c>
      <c r="I177" s="19"/>
      <c r="J177" s="19"/>
      <c r="K177" s="51"/>
      <c r="L177" s="57"/>
      <c r="M177" s="57"/>
      <c r="N177" s="38">
        <f t="shared" si="28"/>
        <v>2866.5</v>
      </c>
      <c r="O177" s="19">
        <v>45.12</v>
      </c>
      <c r="P177" s="57"/>
      <c r="Q177" s="57"/>
      <c r="R177" s="57"/>
      <c r="S177" s="31">
        <f t="shared" si="29"/>
        <v>2821.38</v>
      </c>
    </row>
    <row r="178" spans="1:19" ht="15.75">
      <c r="A178" s="30">
        <v>30</v>
      </c>
      <c r="B178" s="22" t="s">
        <v>346</v>
      </c>
      <c r="C178" s="3" t="s">
        <v>132</v>
      </c>
      <c r="D178" s="3" t="s">
        <v>82</v>
      </c>
      <c r="E178" s="2" t="s">
        <v>134</v>
      </c>
      <c r="F178" s="4"/>
      <c r="G178" s="4" t="s">
        <v>26</v>
      </c>
      <c r="H178" s="11">
        <v>2866.5</v>
      </c>
      <c r="I178" s="19"/>
      <c r="J178" s="19"/>
      <c r="K178" s="51"/>
      <c r="L178" s="57"/>
      <c r="M178" s="57"/>
      <c r="N178" s="38">
        <f t="shared" si="28"/>
        <v>2866.5</v>
      </c>
      <c r="O178" s="19">
        <v>45.12</v>
      </c>
      <c r="P178" s="57"/>
      <c r="Q178" s="57"/>
      <c r="R178" s="57"/>
      <c r="S178" s="31">
        <f t="shared" si="29"/>
        <v>2821.38</v>
      </c>
    </row>
    <row r="179" spans="1:19" ht="15.75">
      <c r="A179" s="30">
        <v>31</v>
      </c>
      <c r="B179" s="2" t="s">
        <v>354</v>
      </c>
      <c r="C179" s="3" t="s">
        <v>132</v>
      </c>
      <c r="D179" s="3" t="s">
        <v>69</v>
      </c>
      <c r="E179" s="2" t="s">
        <v>134</v>
      </c>
      <c r="F179" s="4"/>
      <c r="G179" s="4" t="s">
        <v>26</v>
      </c>
      <c r="H179" s="6">
        <v>3442.37</v>
      </c>
      <c r="I179" s="5"/>
      <c r="J179" s="5"/>
      <c r="K179" s="57"/>
      <c r="L179" s="57"/>
      <c r="M179" s="57"/>
      <c r="N179" s="38">
        <f t="shared" si="28"/>
        <v>3442.37</v>
      </c>
      <c r="O179" s="5">
        <v>128.03</v>
      </c>
      <c r="P179" s="57"/>
      <c r="Q179" s="57"/>
      <c r="R179" s="57"/>
      <c r="S179" s="31">
        <f t="shared" si="29"/>
        <v>3314.3399999999997</v>
      </c>
    </row>
    <row r="180" spans="1:19" ht="15.75">
      <c r="A180" s="30">
        <v>32</v>
      </c>
      <c r="B180" s="2" t="s">
        <v>359</v>
      </c>
      <c r="C180" s="3" t="s">
        <v>132</v>
      </c>
      <c r="D180" s="3" t="s">
        <v>84</v>
      </c>
      <c r="E180" s="2" t="s">
        <v>134</v>
      </c>
      <c r="F180" s="4"/>
      <c r="G180" s="4" t="s">
        <v>26</v>
      </c>
      <c r="H180" s="6">
        <v>4357.84</v>
      </c>
      <c r="I180" s="5"/>
      <c r="J180" s="5"/>
      <c r="K180" s="57"/>
      <c r="L180" s="57"/>
      <c r="M180" s="57"/>
      <c r="N180" s="38">
        <f t="shared" si="28"/>
        <v>4357.84</v>
      </c>
      <c r="O180" s="5">
        <v>357.84</v>
      </c>
      <c r="P180" s="57"/>
      <c r="Q180" s="57"/>
      <c r="R180" s="57"/>
      <c r="S180" s="31">
        <f t="shared" si="29"/>
        <v>4000</v>
      </c>
    </row>
    <row r="181" spans="1:19" ht="15.75">
      <c r="A181" s="30">
        <v>33</v>
      </c>
      <c r="B181" s="2" t="s">
        <v>361</v>
      </c>
      <c r="C181" s="3" t="s">
        <v>132</v>
      </c>
      <c r="D181" s="3" t="s">
        <v>187</v>
      </c>
      <c r="E181" s="2" t="s">
        <v>134</v>
      </c>
      <c r="F181" s="4"/>
      <c r="G181" s="4" t="s">
        <v>26</v>
      </c>
      <c r="H181" s="6">
        <v>2752</v>
      </c>
      <c r="I181" s="5"/>
      <c r="J181" s="5"/>
      <c r="K181" s="57"/>
      <c r="L181" s="57"/>
      <c r="M181" s="57"/>
      <c r="N181" s="38">
        <f t="shared" si="28"/>
        <v>2752</v>
      </c>
      <c r="O181" s="5">
        <v>32.67</v>
      </c>
      <c r="P181" s="57"/>
      <c r="Q181" s="57"/>
      <c r="R181" s="57"/>
      <c r="S181" s="31">
        <f t="shared" si="29"/>
        <v>2719.33</v>
      </c>
    </row>
    <row r="182" spans="1:19" ht="15.75">
      <c r="A182" s="30">
        <v>34</v>
      </c>
      <c r="B182" s="2" t="s">
        <v>364</v>
      </c>
      <c r="C182" s="3" t="s">
        <v>132</v>
      </c>
      <c r="D182" s="3" t="s">
        <v>187</v>
      </c>
      <c r="E182" s="2" t="s">
        <v>134</v>
      </c>
      <c r="F182" s="4"/>
      <c r="G182" s="4" t="s">
        <v>26</v>
      </c>
      <c r="H182" s="6">
        <v>2730.3</v>
      </c>
      <c r="I182" s="5"/>
      <c r="J182" s="5"/>
      <c r="K182" s="57"/>
      <c r="L182" s="57"/>
      <c r="M182" s="57"/>
      <c r="N182" s="38">
        <f t="shared" si="28"/>
        <v>2730.3</v>
      </c>
      <c r="O182" s="5">
        <v>30.3</v>
      </c>
      <c r="P182" s="57"/>
      <c r="Q182" s="57"/>
      <c r="R182" s="57"/>
      <c r="S182" s="31">
        <f t="shared" si="29"/>
        <v>2700</v>
      </c>
    </row>
    <row r="183" spans="1:19" ht="15.75">
      <c r="A183" s="30">
        <v>35</v>
      </c>
      <c r="B183" s="2" t="s">
        <v>365</v>
      </c>
      <c r="C183" s="3" t="s">
        <v>132</v>
      </c>
      <c r="D183" s="3" t="s">
        <v>187</v>
      </c>
      <c r="E183" s="2" t="s">
        <v>134</v>
      </c>
      <c r="F183" s="4"/>
      <c r="G183" s="4" t="s">
        <v>26</v>
      </c>
      <c r="H183" s="6">
        <v>2208.85</v>
      </c>
      <c r="I183" s="5">
        <v>46.21</v>
      </c>
      <c r="J183" s="5"/>
      <c r="K183" s="57"/>
      <c r="L183" s="57"/>
      <c r="M183" s="57"/>
      <c r="N183" s="38">
        <f t="shared" si="28"/>
        <v>2255.06</v>
      </c>
      <c r="O183" s="5"/>
      <c r="P183" s="57"/>
      <c r="Q183" s="57"/>
      <c r="R183" s="57"/>
      <c r="S183" s="31">
        <f t="shared" si="29"/>
        <v>2255.06</v>
      </c>
    </row>
    <row r="184" spans="1:19" ht="15.75">
      <c r="A184" s="30">
        <v>36</v>
      </c>
      <c r="B184" s="2" t="s">
        <v>374</v>
      </c>
      <c r="C184" s="3" t="s">
        <v>132</v>
      </c>
      <c r="D184" s="3" t="s">
        <v>388</v>
      </c>
      <c r="E184" s="2" t="s">
        <v>134</v>
      </c>
      <c r="F184" s="4"/>
      <c r="G184" s="4" t="s">
        <v>26</v>
      </c>
      <c r="H184" s="6">
        <v>2752</v>
      </c>
      <c r="I184" s="5"/>
      <c r="J184" s="5"/>
      <c r="K184" s="57"/>
      <c r="L184" s="57"/>
      <c r="M184" s="57"/>
      <c r="N184" s="38">
        <f t="shared" ref="N184:N218" si="30">H184+I184+J184+K184+L184+M184</f>
        <v>2752</v>
      </c>
      <c r="O184" s="5">
        <v>32.67</v>
      </c>
      <c r="P184" s="57"/>
      <c r="Q184" s="57"/>
      <c r="R184" s="57"/>
      <c r="S184" s="31">
        <f t="shared" si="29"/>
        <v>2719.33</v>
      </c>
    </row>
    <row r="185" spans="1:19" ht="15.75">
      <c r="A185" s="30">
        <v>37</v>
      </c>
      <c r="B185" s="2" t="s">
        <v>375</v>
      </c>
      <c r="C185" s="3" t="s">
        <v>132</v>
      </c>
      <c r="D185" s="3" t="s">
        <v>187</v>
      </c>
      <c r="E185" s="2" t="s">
        <v>134</v>
      </c>
      <c r="F185" s="4"/>
      <c r="G185" s="4" t="s">
        <v>26</v>
      </c>
      <c r="H185" s="6">
        <v>2752</v>
      </c>
      <c r="I185" s="5"/>
      <c r="J185" s="5"/>
      <c r="K185" s="57"/>
      <c r="L185" s="57"/>
      <c r="M185" s="57"/>
      <c r="N185" s="38">
        <f t="shared" si="30"/>
        <v>2752</v>
      </c>
      <c r="O185" s="5">
        <v>32.67</v>
      </c>
      <c r="P185" s="57"/>
      <c r="Q185" s="57"/>
      <c r="R185" s="57"/>
      <c r="S185" s="31">
        <f t="shared" si="29"/>
        <v>2719.33</v>
      </c>
    </row>
    <row r="186" spans="1:19" ht="15.75">
      <c r="A186" s="30">
        <v>38</v>
      </c>
      <c r="B186" s="2" t="s">
        <v>394</v>
      </c>
      <c r="C186" s="3" t="s">
        <v>132</v>
      </c>
      <c r="D186" s="3" t="s">
        <v>20</v>
      </c>
      <c r="E186" s="2" t="s">
        <v>134</v>
      </c>
      <c r="F186" s="4"/>
      <c r="G186" s="4" t="s">
        <v>26</v>
      </c>
      <c r="H186" s="6">
        <v>2866.5</v>
      </c>
      <c r="I186" s="5"/>
      <c r="J186" s="5"/>
      <c r="K186" s="57"/>
      <c r="L186" s="57"/>
      <c r="M186" s="57"/>
      <c r="N186" s="38">
        <f t="shared" si="30"/>
        <v>2866.5</v>
      </c>
      <c r="O186" s="5">
        <v>45.12</v>
      </c>
      <c r="P186" s="57"/>
      <c r="Q186" s="57"/>
      <c r="R186" s="57"/>
      <c r="S186" s="31">
        <f t="shared" si="29"/>
        <v>2821.38</v>
      </c>
    </row>
    <row r="187" spans="1:19" ht="15.75">
      <c r="A187" s="30">
        <v>39</v>
      </c>
      <c r="B187" s="2" t="s">
        <v>396</v>
      </c>
      <c r="C187" s="3" t="s">
        <v>132</v>
      </c>
      <c r="D187" s="3" t="s">
        <v>84</v>
      </c>
      <c r="E187" s="2" t="s">
        <v>134</v>
      </c>
      <c r="F187" s="4"/>
      <c r="G187" s="4" t="s">
        <v>26</v>
      </c>
      <c r="H187" s="6">
        <v>3201.86</v>
      </c>
      <c r="I187" s="5"/>
      <c r="J187" s="5"/>
      <c r="K187" s="57"/>
      <c r="L187" s="57"/>
      <c r="M187" s="57"/>
      <c r="N187" s="38">
        <f t="shared" si="30"/>
        <v>3201.86</v>
      </c>
      <c r="O187" s="5">
        <v>101.86</v>
      </c>
      <c r="P187" s="57"/>
      <c r="Q187" s="57"/>
      <c r="R187" s="57"/>
      <c r="S187" s="31">
        <f t="shared" si="29"/>
        <v>3100</v>
      </c>
    </row>
    <row r="188" spans="1:19" ht="15.75">
      <c r="A188" s="30">
        <v>40</v>
      </c>
      <c r="B188" s="2" t="s">
        <v>398</v>
      </c>
      <c r="C188" s="3" t="s">
        <v>132</v>
      </c>
      <c r="D188" s="3" t="s">
        <v>69</v>
      </c>
      <c r="E188" s="2" t="s">
        <v>134</v>
      </c>
      <c r="F188" s="4"/>
      <c r="G188" s="4" t="s">
        <v>26</v>
      </c>
      <c r="H188" s="6">
        <v>2842.51</v>
      </c>
      <c r="I188" s="5"/>
      <c r="J188" s="5"/>
      <c r="K188" s="57"/>
      <c r="L188" s="57"/>
      <c r="M188" s="57"/>
      <c r="N188" s="38">
        <f t="shared" si="30"/>
        <v>2842.51</v>
      </c>
      <c r="O188" s="5">
        <v>42.51</v>
      </c>
      <c r="P188" s="57"/>
      <c r="Q188" s="57"/>
      <c r="R188" s="57"/>
      <c r="S188" s="31">
        <f t="shared" si="29"/>
        <v>2800</v>
      </c>
    </row>
    <row r="189" spans="1:19" ht="15.75">
      <c r="A189" s="30">
        <v>41</v>
      </c>
      <c r="B189" s="2" t="s">
        <v>400</v>
      </c>
      <c r="C189" s="3" t="s">
        <v>132</v>
      </c>
      <c r="D189" s="3" t="s">
        <v>422</v>
      </c>
      <c r="E189" s="2" t="s">
        <v>134</v>
      </c>
      <c r="F189" s="4"/>
      <c r="G189" s="4" t="s">
        <v>26</v>
      </c>
      <c r="H189" s="6">
        <v>2866.5</v>
      </c>
      <c r="I189" s="5"/>
      <c r="J189" s="5"/>
      <c r="K189" s="57"/>
      <c r="L189" s="57"/>
      <c r="M189" s="57"/>
      <c r="N189" s="38">
        <f t="shared" si="30"/>
        <v>2866.5</v>
      </c>
      <c r="O189" s="5">
        <v>45.12</v>
      </c>
      <c r="P189" s="57"/>
      <c r="Q189" s="57"/>
      <c r="R189" s="57"/>
      <c r="S189" s="31">
        <f t="shared" si="29"/>
        <v>2821.38</v>
      </c>
    </row>
    <row r="190" spans="1:19" ht="15.75">
      <c r="A190" s="30">
        <v>42</v>
      </c>
      <c r="B190" s="2" t="s">
        <v>403</v>
      </c>
      <c r="C190" s="3" t="s">
        <v>132</v>
      </c>
      <c r="D190" s="3" t="s">
        <v>187</v>
      </c>
      <c r="E190" s="2" t="s">
        <v>134</v>
      </c>
      <c r="F190" s="4"/>
      <c r="G190" s="4" t="s">
        <v>26</v>
      </c>
      <c r="H190" s="6">
        <v>2866.5</v>
      </c>
      <c r="I190" s="5"/>
      <c r="J190" s="5"/>
      <c r="K190" s="57"/>
      <c r="L190" s="57"/>
      <c r="M190" s="57"/>
      <c r="N190" s="38">
        <f t="shared" si="30"/>
        <v>2866.5</v>
      </c>
      <c r="O190" s="5">
        <v>45.12</v>
      </c>
      <c r="P190" s="57"/>
      <c r="Q190" s="57"/>
      <c r="R190" s="57"/>
      <c r="S190" s="31">
        <f t="shared" si="29"/>
        <v>2821.38</v>
      </c>
    </row>
    <row r="191" spans="1:19" ht="15.75">
      <c r="A191" s="30">
        <v>43</v>
      </c>
      <c r="B191" s="2" t="s">
        <v>404</v>
      </c>
      <c r="C191" s="3" t="s">
        <v>132</v>
      </c>
      <c r="D191" s="3" t="s">
        <v>60</v>
      </c>
      <c r="E191" s="2" t="s">
        <v>134</v>
      </c>
      <c r="F191" s="4"/>
      <c r="G191" s="4" t="s">
        <v>26</v>
      </c>
      <c r="H191" s="6">
        <v>2866.5</v>
      </c>
      <c r="I191" s="5"/>
      <c r="J191" s="5"/>
      <c r="K191" s="57"/>
      <c r="L191" s="57"/>
      <c r="M191" s="57"/>
      <c r="N191" s="38">
        <f t="shared" si="30"/>
        <v>2866.5</v>
      </c>
      <c r="O191" s="5">
        <v>45.12</v>
      </c>
      <c r="P191" s="57"/>
      <c r="Q191" s="57"/>
      <c r="R191" s="57"/>
      <c r="S191" s="31">
        <f t="shared" si="29"/>
        <v>2821.38</v>
      </c>
    </row>
    <row r="192" spans="1:19" ht="15.75">
      <c r="A192" s="30">
        <v>44</v>
      </c>
      <c r="B192" s="2" t="s">
        <v>405</v>
      </c>
      <c r="C192" s="3" t="s">
        <v>132</v>
      </c>
      <c r="D192" s="3" t="s">
        <v>187</v>
      </c>
      <c r="E192" s="2" t="s">
        <v>134</v>
      </c>
      <c r="F192" s="4"/>
      <c r="G192" s="4" t="s">
        <v>26</v>
      </c>
      <c r="H192" s="6">
        <v>2570.9499999999998</v>
      </c>
      <c r="I192" s="5">
        <v>1.91</v>
      </c>
      <c r="J192" s="5"/>
      <c r="K192" s="57"/>
      <c r="L192" s="57"/>
      <c r="M192" s="57"/>
      <c r="N192" s="38">
        <f t="shared" si="30"/>
        <v>2572.8599999999997</v>
      </c>
      <c r="O192" s="5"/>
      <c r="P192" s="57"/>
      <c r="Q192" s="57"/>
      <c r="R192" s="57"/>
      <c r="S192" s="31">
        <f t="shared" si="29"/>
        <v>2572.8599999999997</v>
      </c>
    </row>
    <row r="193" spans="1:19" ht="15.75">
      <c r="A193" s="30">
        <v>45</v>
      </c>
      <c r="B193" s="2" t="s">
        <v>406</v>
      </c>
      <c r="C193" s="3" t="s">
        <v>132</v>
      </c>
      <c r="D193" s="3" t="s">
        <v>421</v>
      </c>
      <c r="E193" s="2" t="s">
        <v>134</v>
      </c>
      <c r="F193" s="4"/>
      <c r="G193" s="4" t="s">
        <v>26</v>
      </c>
      <c r="H193" s="6">
        <v>2489.5</v>
      </c>
      <c r="I193" s="5">
        <v>10.89</v>
      </c>
      <c r="J193" s="5"/>
      <c r="K193" s="57"/>
      <c r="L193" s="57"/>
      <c r="M193" s="57"/>
      <c r="N193" s="38">
        <f t="shared" si="30"/>
        <v>2500.39</v>
      </c>
      <c r="O193" s="5"/>
      <c r="P193" s="57"/>
      <c r="Q193" s="57"/>
      <c r="R193" s="57"/>
      <c r="S193" s="31">
        <f t="shared" si="29"/>
        <v>2500.39</v>
      </c>
    </row>
    <row r="194" spans="1:19" ht="15.75">
      <c r="A194" s="30">
        <v>46</v>
      </c>
      <c r="B194" s="2" t="s">
        <v>408</v>
      </c>
      <c r="C194" s="3" t="s">
        <v>132</v>
      </c>
      <c r="D194" s="3" t="s">
        <v>65</v>
      </c>
      <c r="E194" s="2" t="s">
        <v>134</v>
      </c>
      <c r="F194" s="4"/>
      <c r="G194" s="4" t="s">
        <v>26</v>
      </c>
      <c r="H194" s="6">
        <v>2752</v>
      </c>
      <c r="I194" s="5"/>
      <c r="J194" s="5"/>
      <c r="K194" s="57"/>
      <c r="L194" s="57"/>
      <c r="M194" s="57"/>
      <c r="N194" s="38">
        <f t="shared" si="30"/>
        <v>2752</v>
      </c>
      <c r="O194" s="5">
        <v>32.67</v>
      </c>
      <c r="P194" s="57"/>
      <c r="Q194" s="57"/>
      <c r="R194" s="57"/>
      <c r="S194" s="31">
        <f t="shared" si="29"/>
        <v>2719.33</v>
      </c>
    </row>
    <row r="195" spans="1:19" ht="15.75">
      <c r="A195" s="30">
        <v>47</v>
      </c>
      <c r="B195" s="2" t="s">
        <v>409</v>
      </c>
      <c r="C195" s="3" t="s">
        <v>132</v>
      </c>
      <c r="D195" s="3" t="s">
        <v>63</v>
      </c>
      <c r="E195" s="2" t="s">
        <v>134</v>
      </c>
      <c r="F195" s="4"/>
      <c r="G195" s="4" t="s">
        <v>26</v>
      </c>
      <c r="H195" s="6">
        <v>3500</v>
      </c>
      <c r="I195" s="5"/>
      <c r="J195" s="5"/>
      <c r="K195" s="57"/>
      <c r="L195" s="57"/>
      <c r="M195" s="57"/>
      <c r="N195" s="38">
        <f t="shared" si="30"/>
        <v>3500</v>
      </c>
      <c r="O195" s="5">
        <v>134.30000000000001</v>
      </c>
      <c r="P195" s="57"/>
      <c r="Q195" s="57"/>
      <c r="R195" s="57"/>
      <c r="S195" s="31">
        <f t="shared" si="29"/>
        <v>3365.7</v>
      </c>
    </row>
    <row r="196" spans="1:19" ht="15.75">
      <c r="A196" s="30">
        <v>48</v>
      </c>
      <c r="B196" s="2" t="s">
        <v>416</v>
      </c>
      <c r="C196" s="3" t="s">
        <v>132</v>
      </c>
      <c r="D196" s="3" t="s">
        <v>60</v>
      </c>
      <c r="E196" s="2" t="s">
        <v>134</v>
      </c>
      <c r="F196" s="4"/>
      <c r="G196" s="4" t="s">
        <v>26</v>
      </c>
      <c r="H196" s="6">
        <v>2489.5</v>
      </c>
      <c r="I196" s="5">
        <v>10.89</v>
      </c>
      <c r="J196" s="5"/>
      <c r="K196" s="57"/>
      <c r="L196" s="57"/>
      <c r="M196" s="57"/>
      <c r="N196" s="38">
        <f t="shared" si="30"/>
        <v>2500.39</v>
      </c>
      <c r="O196" s="5"/>
      <c r="P196" s="57"/>
      <c r="Q196" s="57"/>
      <c r="R196" s="57"/>
      <c r="S196" s="31">
        <f t="shared" si="29"/>
        <v>2500.39</v>
      </c>
    </row>
    <row r="197" spans="1:19" ht="15.75">
      <c r="A197" s="30">
        <v>49</v>
      </c>
      <c r="B197" s="2" t="s">
        <v>417</v>
      </c>
      <c r="C197" s="3" t="s">
        <v>132</v>
      </c>
      <c r="D197" s="3" t="s">
        <v>30</v>
      </c>
      <c r="E197" s="2" t="s">
        <v>134</v>
      </c>
      <c r="F197" s="4"/>
      <c r="G197" s="4" t="s">
        <v>26</v>
      </c>
      <c r="H197" s="6">
        <v>3315</v>
      </c>
      <c r="I197" s="5"/>
      <c r="J197" s="5"/>
      <c r="K197" s="57"/>
      <c r="L197" s="57"/>
      <c r="M197" s="57"/>
      <c r="N197" s="38">
        <f t="shared" si="30"/>
        <v>3315</v>
      </c>
      <c r="O197" s="5">
        <v>114.17</v>
      </c>
      <c r="P197" s="57"/>
      <c r="Q197" s="57"/>
      <c r="R197" s="57"/>
      <c r="S197" s="31">
        <f t="shared" si="29"/>
        <v>3200.83</v>
      </c>
    </row>
    <row r="198" spans="1:19" ht="15.75">
      <c r="A198" s="30">
        <v>50</v>
      </c>
      <c r="B198" s="2" t="s">
        <v>418</v>
      </c>
      <c r="C198" s="3" t="s">
        <v>132</v>
      </c>
      <c r="D198" s="3" t="s">
        <v>437</v>
      </c>
      <c r="E198" s="2" t="s">
        <v>134</v>
      </c>
      <c r="F198" s="4"/>
      <c r="G198" s="4" t="s">
        <v>26</v>
      </c>
      <c r="H198" s="6">
        <v>1814.72</v>
      </c>
      <c r="I198" s="5">
        <v>85.28</v>
      </c>
      <c r="J198" s="5"/>
      <c r="K198" s="57"/>
      <c r="L198" s="57"/>
      <c r="M198" s="57"/>
      <c r="N198" s="38">
        <f t="shared" si="30"/>
        <v>1900</v>
      </c>
      <c r="O198" s="5"/>
      <c r="P198" s="57"/>
      <c r="Q198" s="57"/>
      <c r="R198" s="57"/>
      <c r="S198" s="31">
        <f t="shared" si="29"/>
        <v>1900</v>
      </c>
    </row>
    <row r="199" spans="1:19" ht="15.75">
      <c r="A199" s="30">
        <v>51</v>
      </c>
      <c r="B199" s="2" t="s">
        <v>419</v>
      </c>
      <c r="C199" s="3" t="s">
        <v>132</v>
      </c>
      <c r="D199" s="3" t="s">
        <v>187</v>
      </c>
      <c r="E199" s="2" t="s">
        <v>134</v>
      </c>
      <c r="F199" s="4"/>
      <c r="G199" s="4" t="s">
        <v>26</v>
      </c>
      <c r="H199" s="6">
        <v>2866.5</v>
      </c>
      <c r="I199" s="5"/>
      <c r="J199" s="5"/>
      <c r="K199" s="57"/>
      <c r="L199" s="57"/>
      <c r="M199" s="57"/>
      <c r="N199" s="38">
        <f t="shared" si="30"/>
        <v>2866.5</v>
      </c>
      <c r="O199" s="5">
        <v>45.12</v>
      </c>
      <c r="P199" s="57"/>
      <c r="Q199" s="57"/>
      <c r="R199" s="57"/>
      <c r="S199" s="31">
        <f t="shared" si="29"/>
        <v>2821.38</v>
      </c>
    </row>
    <row r="200" spans="1:19" ht="15.75">
      <c r="A200" s="30">
        <v>52</v>
      </c>
      <c r="B200" s="2" t="s">
        <v>420</v>
      </c>
      <c r="C200" s="3" t="s">
        <v>132</v>
      </c>
      <c r="D200" s="3" t="s">
        <v>20</v>
      </c>
      <c r="E200" s="2" t="s">
        <v>134</v>
      </c>
      <c r="F200" s="4"/>
      <c r="G200" s="4" t="s">
        <v>26</v>
      </c>
      <c r="H200" s="6">
        <v>2866.5</v>
      </c>
      <c r="I200" s="5"/>
      <c r="J200" s="5"/>
      <c r="K200" s="57"/>
      <c r="L200" s="57"/>
      <c r="M200" s="57"/>
      <c r="N200" s="38">
        <f t="shared" si="30"/>
        <v>2866.5</v>
      </c>
      <c r="O200" s="5">
        <v>45.12</v>
      </c>
      <c r="P200" s="57"/>
      <c r="Q200" s="57"/>
      <c r="R200" s="57"/>
      <c r="S200" s="31">
        <f t="shared" si="29"/>
        <v>2821.38</v>
      </c>
    </row>
    <row r="201" spans="1:19" ht="15.75">
      <c r="A201" s="30">
        <v>53</v>
      </c>
      <c r="B201" s="2" t="s">
        <v>430</v>
      </c>
      <c r="C201" s="3" t="s">
        <v>132</v>
      </c>
      <c r="D201" s="3" t="s">
        <v>20</v>
      </c>
      <c r="E201" s="2" t="s">
        <v>134</v>
      </c>
      <c r="F201" s="4"/>
      <c r="G201" s="4" t="s">
        <v>26</v>
      </c>
      <c r="H201" s="6">
        <v>2866.5</v>
      </c>
      <c r="I201" s="5"/>
      <c r="J201" s="5"/>
      <c r="K201" s="57"/>
      <c r="L201" s="57"/>
      <c r="M201" s="57"/>
      <c r="N201" s="38">
        <f t="shared" si="30"/>
        <v>2866.5</v>
      </c>
      <c r="O201" s="5">
        <v>45.12</v>
      </c>
      <c r="P201" s="57"/>
      <c r="Q201" s="57"/>
      <c r="R201" s="57"/>
      <c r="S201" s="31">
        <f t="shared" si="29"/>
        <v>2821.38</v>
      </c>
    </row>
    <row r="202" spans="1:19" ht="15.75">
      <c r="A202" s="30">
        <v>54</v>
      </c>
      <c r="B202" s="2" t="s">
        <v>433</v>
      </c>
      <c r="C202" s="3" t="s">
        <v>132</v>
      </c>
      <c r="D202" s="3" t="s">
        <v>187</v>
      </c>
      <c r="E202" s="2" t="s">
        <v>134</v>
      </c>
      <c r="F202" s="4"/>
      <c r="G202" s="4" t="s">
        <v>26</v>
      </c>
      <c r="H202" s="6">
        <v>2752</v>
      </c>
      <c r="I202" s="5"/>
      <c r="J202" s="5"/>
      <c r="K202" s="57"/>
      <c r="L202" s="57"/>
      <c r="M202" s="57"/>
      <c r="N202" s="38">
        <f t="shared" si="30"/>
        <v>2752</v>
      </c>
      <c r="O202" s="5">
        <v>32.67</v>
      </c>
      <c r="P202" s="57"/>
      <c r="Q202" s="57"/>
      <c r="R202" s="57"/>
      <c r="S202" s="31">
        <f t="shared" si="29"/>
        <v>2719.33</v>
      </c>
    </row>
    <row r="203" spans="1:19" ht="15.75">
      <c r="A203" s="30">
        <v>55</v>
      </c>
      <c r="B203" s="2" t="s">
        <v>434</v>
      </c>
      <c r="C203" s="3" t="s">
        <v>132</v>
      </c>
      <c r="D203" s="3" t="s">
        <v>187</v>
      </c>
      <c r="E203" s="2" t="s">
        <v>134</v>
      </c>
      <c r="F203" s="4"/>
      <c r="G203" s="4" t="s">
        <v>26</v>
      </c>
      <c r="H203" s="6">
        <v>2752</v>
      </c>
      <c r="I203" s="5"/>
      <c r="J203" s="5"/>
      <c r="K203" s="57"/>
      <c r="L203" s="57"/>
      <c r="M203" s="57"/>
      <c r="N203" s="38">
        <f t="shared" si="30"/>
        <v>2752</v>
      </c>
      <c r="O203" s="5">
        <v>32.67</v>
      </c>
      <c r="P203" s="57"/>
      <c r="Q203" s="57"/>
      <c r="R203" s="57"/>
      <c r="S203" s="31">
        <f t="shared" si="29"/>
        <v>2719.33</v>
      </c>
    </row>
    <row r="204" spans="1:19" ht="15.75">
      <c r="A204" s="30">
        <v>56</v>
      </c>
      <c r="B204" s="2" t="s">
        <v>435</v>
      </c>
      <c r="C204" s="3" t="s">
        <v>132</v>
      </c>
      <c r="D204" s="3" t="s">
        <v>187</v>
      </c>
      <c r="E204" s="2" t="s">
        <v>134</v>
      </c>
      <c r="F204" s="4"/>
      <c r="G204" s="4" t="s">
        <v>26</v>
      </c>
      <c r="H204" s="6">
        <v>2752</v>
      </c>
      <c r="I204" s="5"/>
      <c r="J204" s="5"/>
      <c r="K204" s="57"/>
      <c r="L204" s="57"/>
      <c r="M204" s="57"/>
      <c r="N204" s="38">
        <f t="shared" si="30"/>
        <v>2752</v>
      </c>
      <c r="O204" s="5">
        <v>32.67</v>
      </c>
      <c r="P204" s="57"/>
      <c r="Q204" s="57"/>
      <c r="R204" s="57"/>
      <c r="S204" s="31">
        <f t="shared" si="29"/>
        <v>2719.33</v>
      </c>
    </row>
    <row r="205" spans="1:19" ht="15.75">
      <c r="A205" s="30">
        <v>57</v>
      </c>
      <c r="B205" s="2" t="s">
        <v>436</v>
      </c>
      <c r="C205" s="3" t="s">
        <v>132</v>
      </c>
      <c r="D205" s="3" t="s">
        <v>133</v>
      </c>
      <c r="E205" s="2" t="s">
        <v>134</v>
      </c>
      <c r="F205" s="4"/>
      <c r="G205" s="4" t="s">
        <v>26</v>
      </c>
      <c r="H205" s="6">
        <v>2752</v>
      </c>
      <c r="I205" s="5"/>
      <c r="J205" s="5"/>
      <c r="K205" s="57"/>
      <c r="L205" s="57"/>
      <c r="M205" s="57"/>
      <c r="N205" s="38">
        <f t="shared" si="30"/>
        <v>2752</v>
      </c>
      <c r="O205" s="5">
        <v>32.67</v>
      </c>
      <c r="P205" s="57"/>
      <c r="Q205" s="57"/>
      <c r="R205" s="57"/>
      <c r="S205" s="31">
        <f t="shared" si="29"/>
        <v>2719.33</v>
      </c>
    </row>
    <row r="206" spans="1:19" ht="15.75">
      <c r="A206" s="30">
        <v>58</v>
      </c>
      <c r="B206" s="2" t="s">
        <v>348</v>
      </c>
      <c r="C206" s="3" t="s">
        <v>132</v>
      </c>
      <c r="D206" s="3" t="s">
        <v>65</v>
      </c>
      <c r="E206" s="2" t="s">
        <v>134</v>
      </c>
      <c r="F206" s="4"/>
      <c r="G206" s="49" t="s">
        <v>26</v>
      </c>
      <c r="H206" s="6">
        <v>2752</v>
      </c>
      <c r="I206" s="9"/>
      <c r="J206" s="9"/>
      <c r="K206" s="54"/>
      <c r="L206" s="9"/>
      <c r="M206" s="9"/>
      <c r="N206" s="9">
        <f t="shared" si="30"/>
        <v>2752</v>
      </c>
      <c r="O206" s="5">
        <v>32.67</v>
      </c>
      <c r="P206" s="51"/>
      <c r="Q206" s="51"/>
      <c r="R206" s="51"/>
      <c r="S206" s="9">
        <f t="shared" ref="S206:S218" si="31">+N206-O206-P206-Q206-R206</f>
        <v>2719.33</v>
      </c>
    </row>
    <row r="207" spans="1:19" ht="15.75">
      <c r="A207" s="30">
        <v>59</v>
      </c>
      <c r="B207" s="2" t="s">
        <v>441</v>
      </c>
      <c r="C207" s="3" t="s">
        <v>132</v>
      </c>
      <c r="D207" s="3" t="s">
        <v>133</v>
      </c>
      <c r="E207" s="2" t="s">
        <v>134</v>
      </c>
      <c r="F207" s="4"/>
      <c r="G207" s="49" t="s">
        <v>26</v>
      </c>
      <c r="H207" s="6">
        <v>2866.5</v>
      </c>
      <c r="I207" s="9"/>
      <c r="J207" s="9"/>
      <c r="K207" s="54"/>
      <c r="L207" s="9"/>
      <c r="M207" s="9"/>
      <c r="N207" s="9">
        <f t="shared" si="30"/>
        <v>2866.5</v>
      </c>
      <c r="O207" s="5">
        <v>45.12</v>
      </c>
      <c r="P207" s="51"/>
      <c r="Q207" s="51"/>
      <c r="R207" s="51"/>
      <c r="S207" s="9">
        <f t="shared" si="31"/>
        <v>2821.38</v>
      </c>
    </row>
    <row r="208" spans="1:19" ht="15.75">
      <c r="A208" s="30">
        <v>60</v>
      </c>
      <c r="B208" s="2" t="s">
        <v>445</v>
      </c>
      <c r="C208" s="3" t="s">
        <v>132</v>
      </c>
      <c r="D208" s="3" t="s">
        <v>437</v>
      </c>
      <c r="E208" s="2" t="s">
        <v>134</v>
      </c>
      <c r="F208" s="4"/>
      <c r="G208" s="49" t="s">
        <v>26</v>
      </c>
      <c r="H208" s="6">
        <v>700</v>
      </c>
      <c r="I208" s="9">
        <v>168.77</v>
      </c>
      <c r="J208" s="9"/>
      <c r="K208" s="54"/>
      <c r="L208" s="9"/>
      <c r="M208" s="9"/>
      <c r="N208" s="9">
        <f t="shared" si="30"/>
        <v>868.77</v>
      </c>
      <c r="O208" s="5"/>
      <c r="P208" s="51"/>
      <c r="Q208" s="51"/>
      <c r="R208" s="51"/>
      <c r="S208" s="9">
        <f t="shared" si="31"/>
        <v>868.77</v>
      </c>
    </row>
    <row r="209" spans="1:19" ht="15.75">
      <c r="A209" s="30">
        <v>61</v>
      </c>
      <c r="B209" s="2" t="s">
        <v>447</v>
      </c>
      <c r="C209" s="3" t="s">
        <v>132</v>
      </c>
      <c r="D209" s="3" t="s">
        <v>65</v>
      </c>
      <c r="E209" s="2" t="s">
        <v>134</v>
      </c>
      <c r="F209" s="4"/>
      <c r="G209" s="49" t="s">
        <v>26</v>
      </c>
      <c r="H209" s="6">
        <v>4358</v>
      </c>
      <c r="I209" s="9"/>
      <c r="J209" s="9"/>
      <c r="K209" s="54"/>
      <c r="L209" s="9"/>
      <c r="M209" s="9"/>
      <c r="N209" s="9">
        <f t="shared" si="30"/>
        <v>4358</v>
      </c>
      <c r="O209" s="5">
        <v>357.86</v>
      </c>
      <c r="P209" s="51"/>
      <c r="Q209" s="51"/>
      <c r="R209" s="51"/>
      <c r="S209" s="9">
        <f t="shared" si="31"/>
        <v>4000.14</v>
      </c>
    </row>
    <row r="210" spans="1:19" ht="15.75">
      <c r="A210" s="30">
        <v>62</v>
      </c>
      <c r="B210" s="2" t="s">
        <v>448</v>
      </c>
      <c r="C210" s="3" t="s">
        <v>132</v>
      </c>
      <c r="D210" s="3" t="s">
        <v>65</v>
      </c>
      <c r="E210" s="2" t="s">
        <v>134</v>
      </c>
      <c r="F210" s="4"/>
      <c r="G210" s="49" t="s">
        <v>26</v>
      </c>
      <c r="H210" s="6">
        <v>4358</v>
      </c>
      <c r="I210" s="9"/>
      <c r="J210" s="9"/>
      <c r="K210" s="54"/>
      <c r="L210" s="9"/>
      <c r="M210" s="9"/>
      <c r="N210" s="9">
        <f t="shared" si="30"/>
        <v>4358</v>
      </c>
      <c r="O210" s="5">
        <v>357.86</v>
      </c>
      <c r="P210" s="51"/>
      <c r="Q210" s="51"/>
      <c r="R210" s="51"/>
      <c r="S210" s="9">
        <f t="shared" si="31"/>
        <v>4000.14</v>
      </c>
    </row>
    <row r="211" spans="1:19" ht="15.75">
      <c r="A211" s="30">
        <v>63</v>
      </c>
      <c r="B211" s="2" t="s">
        <v>449</v>
      </c>
      <c r="C211" s="3" t="s">
        <v>132</v>
      </c>
      <c r="D211" s="3" t="s">
        <v>69</v>
      </c>
      <c r="E211" s="2" t="s">
        <v>134</v>
      </c>
      <c r="F211" s="4"/>
      <c r="G211" s="49" t="s">
        <v>26</v>
      </c>
      <c r="H211" s="6">
        <v>3142.44</v>
      </c>
      <c r="I211" s="9"/>
      <c r="J211" s="9"/>
      <c r="K211" s="54"/>
      <c r="L211" s="9"/>
      <c r="M211" s="9"/>
      <c r="N211" s="9">
        <f t="shared" si="30"/>
        <v>3142.44</v>
      </c>
      <c r="O211" s="5">
        <v>95.4</v>
      </c>
      <c r="P211" s="51"/>
      <c r="Q211" s="51"/>
      <c r="R211" s="51"/>
      <c r="S211" s="9">
        <f t="shared" si="31"/>
        <v>3047.04</v>
      </c>
    </row>
    <row r="212" spans="1:19" ht="15.75">
      <c r="A212" s="30">
        <v>64</v>
      </c>
      <c r="B212" s="2" t="s">
        <v>450</v>
      </c>
      <c r="C212" s="3" t="s">
        <v>132</v>
      </c>
      <c r="D212" s="3" t="s">
        <v>20</v>
      </c>
      <c r="E212" s="2" t="s">
        <v>134</v>
      </c>
      <c r="F212" s="4"/>
      <c r="G212" s="49" t="s">
        <v>26</v>
      </c>
      <c r="H212" s="6">
        <v>2866.5</v>
      </c>
      <c r="I212" s="9"/>
      <c r="J212" s="9"/>
      <c r="K212" s="54"/>
      <c r="L212" s="9"/>
      <c r="M212" s="9"/>
      <c r="N212" s="9">
        <f t="shared" si="30"/>
        <v>2866.5</v>
      </c>
      <c r="O212" s="5">
        <v>45.12</v>
      </c>
      <c r="P212" s="51"/>
      <c r="Q212" s="51"/>
      <c r="R212" s="51"/>
      <c r="S212" s="9">
        <f t="shared" si="31"/>
        <v>2821.38</v>
      </c>
    </row>
    <row r="213" spans="1:19" ht="15.75">
      <c r="A213" s="30">
        <v>65</v>
      </c>
      <c r="B213" s="2" t="s">
        <v>360</v>
      </c>
      <c r="C213" s="3" t="s">
        <v>132</v>
      </c>
      <c r="D213" s="3" t="s">
        <v>187</v>
      </c>
      <c r="E213" s="2" t="s">
        <v>134</v>
      </c>
      <c r="F213" s="4"/>
      <c r="G213" s="49" t="s">
        <v>26</v>
      </c>
      <c r="H213" s="6">
        <v>2752</v>
      </c>
      <c r="I213" s="19"/>
      <c r="J213" s="9"/>
      <c r="K213" s="51"/>
      <c r="L213" s="51"/>
      <c r="M213" s="51"/>
      <c r="N213" s="51">
        <f t="shared" si="30"/>
        <v>2752</v>
      </c>
      <c r="O213" s="5">
        <v>32.67</v>
      </c>
      <c r="P213" s="51"/>
      <c r="Q213" s="51"/>
      <c r="R213" s="51"/>
      <c r="S213" s="9">
        <f t="shared" si="31"/>
        <v>2719.33</v>
      </c>
    </row>
    <row r="214" spans="1:19" ht="15.75">
      <c r="A214" s="30">
        <v>66</v>
      </c>
      <c r="B214" s="2" t="s">
        <v>456</v>
      </c>
      <c r="C214" s="3" t="s">
        <v>132</v>
      </c>
      <c r="D214" s="3" t="s">
        <v>457</v>
      </c>
      <c r="E214" s="2" t="s">
        <v>134</v>
      </c>
      <c r="F214" s="4"/>
      <c r="G214" s="49" t="s">
        <v>26</v>
      </c>
      <c r="H214" s="6">
        <v>2135.25</v>
      </c>
      <c r="I214" s="19">
        <v>64.760000000000005</v>
      </c>
      <c r="J214" s="9"/>
      <c r="K214" s="51"/>
      <c r="L214" s="51"/>
      <c r="M214" s="51"/>
      <c r="N214" s="51">
        <f t="shared" si="30"/>
        <v>2200.0100000000002</v>
      </c>
      <c r="O214" s="5"/>
      <c r="P214" s="51"/>
      <c r="Q214" s="51"/>
      <c r="R214" s="51"/>
      <c r="S214" s="9">
        <f t="shared" si="31"/>
        <v>2200.0100000000002</v>
      </c>
    </row>
    <row r="215" spans="1:19" ht="15.75">
      <c r="A215" s="30">
        <v>67</v>
      </c>
      <c r="B215" s="2" t="s">
        <v>460</v>
      </c>
      <c r="C215" s="3" t="s">
        <v>132</v>
      </c>
      <c r="D215" s="3" t="s">
        <v>20</v>
      </c>
      <c r="E215" s="2" t="s">
        <v>134</v>
      </c>
      <c r="F215" s="4"/>
      <c r="G215" s="49" t="s">
        <v>26</v>
      </c>
      <c r="H215" s="6">
        <v>2866.5</v>
      </c>
      <c r="I215" s="19"/>
      <c r="J215" s="9"/>
      <c r="K215" s="51"/>
      <c r="L215" s="51"/>
      <c r="M215" s="51"/>
      <c r="N215" s="51">
        <f t="shared" si="30"/>
        <v>2866.5</v>
      </c>
      <c r="O215" s="5">
        <v>45.12</v>
      </c>
      <c r="P215" s="51"/>
      <c r="Q215" s="51"/>
      <c r="R215" s="51"/>
      <c r="S215" s="9">
        <f t="shared" si="31"/>
        <v>2821.38</v>
      </c>
    </row>
    <row r="216" spans="1:19" ht="15.75">
      <c r="A216" s="30">
        <v>68</v>
      </c>
      <c r="B216" s="2" t="s">
        <v>461</v>
      </c>
      <c r="C216" s="3" t="s">
        <v>132</v>
      </c>
      <c r="D216" s="3" t="s">
        <v>187</v>
      </c>
      <c r="E216" s="2" t="s">
        <v>134</v>
      </c>
      <c r="F216" s="4"/>
      <c r="G216" s="49" t="s">
        <v>26</v>
      </c>
      <c r="H216" s="6">
        <v>307</v>
      </c>
      <c r="I216" s="19">
        <v>193.92</v>
      </c>
      <c r="J216" s="9"/>
      <c r="K216" s="51"/>
      <c r="L216" s="51"/>
      <c r="M216" s="51"/>
      <c r="N216" s="51">
        <f t="shared" si="30"/>
        <v>500.91999999999996</v>
      </c>
      <c r="O216" s="5"/>
      <c r="P216" s="51"/>
      <c r="Q216" s="51"/>
      <c r="R216" s="51"/>
      <c r="S216" s="9">
        <f t="shared" si="31"/>
        <v>500.91999999999996</v>
      </c>
    </row>
    <row r="217" spans="1:19" ht="15.75">
      <c r="A217" s="30">
        <v>69</v>
      </c>
      <c r="B217" s="2" t="s">
        <v>462</v>
      </c>
      <c r="C217" s="3" t="s">
        <v>132</v>
      </c>
      <c r="D217" s="3" t="s">
        <v>187</v>
      </c>
      <c r="E217" s="2" t="s">
        <v>134</v>
      </c>
      <c r="F217" s="4"/>
      <c r="G217" s="49" t="s">
        <v>26</v>
      </c>
      <c r="H217" s="6">
        <v>307</v>
      </c>
      <c r="I217" s="19">
        <v>193.92</v>
      </c>
      <c r="J217" s="9"/>
      <c r="K217" s="51"/>
      <c r="L217" s="51"/>
      <c r="M217" s="51"/>
      <c r="N217" s="51">
        <f t="shared" si="30"/>
        <v>500.91999999999996</v>
      </c>
      <c r="O217" s="5"/>
      <c r="P217" s="51"/>
      <c r="Q217" s="51"/>
      <c r="R217" s="51"/>
      <c r="S217" s="9">
        <f t="shared" si="31"/>
        <v>500.91999999999996</v>
      </c>
    </row>
    <row r="218" spans="1:19" ht="15.75">
      <c r="A218" s="30">
        <v>70</v>
      </c>
      <c r="B218" s="2" t="s">
        <v>463</v>
      </c>
      <c r="C218" s="3" t="s">
        <v>132</v>
      </c>
      <c r="D218" s="3" t="s">
        <v>187</v>
      </c>
      <c r="E218" s="2" t="s">
        <v>134</v>
      </c>
      <c r="F218" s="4"/>
      <c r="G218" s="49" t="s">
        <v>26</v>
      </c>
      <c r="H218" s="6">
        <v>307</v>
      </c>
      <c r="I218" s="19">
        <v>193.92</v>
      </c>
      <c r="J218" s="9"/>
      <c r="K218" s="51"/>
      <c r="L218" s="51"/>
      <c r="M218" s="51"/>
      <c r="N218" s="51">
        <f t="shared" si="30"/>
        <v>500.91999999999996</v>
      </c>
      <c r="O218" s="5"/>
      <c r="P218" s="51"/>
      <c r="Q218" s="51"/>
      <c r="R218" s="51"/>
      <c r="S218" s="9">
        <f t="shared" si="31"/>
        <v>500.91999999999996</v>
      </c>
    </row>
    <row r="219" spans="1:19" ht="15.75">
      <c r="B219" s="47" t="s">
        <v>139</v>
      </c>
      <c r="F219" s="35"/>
      <c r="H219" s="29">
        <f>SUM(H149:H218)</f>
        <v>191471.18</v>
      </c>
      <c r="I219" s="29">
        <f>SUM(I149:I218)</f>
        <v>1732.8400000000001</v>
      </c>
      <c r="J219" s="29">
        <f t="shared" ref="J219:R219" si="32">SUM(J149:J218)</f>
        <v>0</v>
      </c>
      <c r="K219" s="29">
        <f t="shared" si="32"/>
        <v>0</v>
      </c>
      <c r="L219" s="29">
        <f t="shared" si="32"/>
        <v>600</v>
      </c>
      <c r="M219" s="29">
        <f t="shared" si="32"/>
        <v>0</v>
      </c>
      <c r="N219" s="29">
        <f>SUM(N149:N218)</f>
        <v>193804.02000000005</v>
      </c>
      <c r="O219" s="29">
        <f t="shared" si="32"/>
        <v>5475.9599999999991</v>
      </c>
      <c r="P219" s="29">
        <f t="shared" si="32"/>
        <v>0</v>
      </c>
      <c r="Q219" s="29">
        <f t="shared" si="32"/>
        <v>0</v>
      </c>
      <c r="R219" s="29">
        <f t="shared" si="32"/>
        <v>0</v>
      </c>
      <c r="S219" s="29">
        <f>SUM(S149:S218)</f>
        <v>188328.06000000006</v>
      </c>
    </row>
    <row r="220" spans="1:19" ht="15.75">
      <c r="B220" s="47"/>
      <c r="F220" s="35"/>
      <c r="H220" s="29"/>
      <c r="I220" s="29"/>
      <c r="J220" s="29"/>
      <c r="K220" s="29"/>
      <c r="L220" s="29"/>
      <c r="M220" s="29"/>
      <c r="N220" s="29"/>
      <c r="O220" s="29"/>
      <c r="P220" s="29"/>
      <c r="Q220" s="29"/>
      <c r="R220" s="29"/>
      <c r="S220" s="29"/>
    </row>
    <row r="221" spans="1:19" ht="15.75">
      <c r="B221" s="47"/>
      <c r="F221" s="35"/>
      <c r="H221" s="29"/>
      <c r="I221" s="29"/>
      <c r="J221" s="29"/>
      <c r="K221" s="29"/>
      <c r="L221" s="29"/>
      <c r="M221" s="29"/>
      <c r="N221" s="29"/>
      <c r="O221" s="29"/>
      <c r="P221" s="29"/>
      <c r="Q221" s="29"/>
      <c r="R221" s="29"/>
      <c r="S221" s="29"/>
    </row>
    <row r="222" spans="1:19" ht="15.75">
      <c r="B222" s="47"/>
      <c r="F222" s="35"/>
      <c r="H222" s="29"/>
      <c r="I222" s="29"/>
      <c r="J222" s="29"/>
      <c r="K222" s="29"/>
      <c r="L222" s="29"/>
      <c r="M222" s="29"/>
      <c r="N222" s="29"/>
      <c r="O222" s="29"/>
      <c r="P222" s="29"/>
      <c r="Q222" s="29"/>
      <c r="R222" s="29"/>
      <c r="S222" s="29"/>
    </row>
    <row r="223" spans="1:19" ht="15.75">
      <c r="B223" s="47"/>
      <c r="F223" s="35"/>
      <c r="H223" s="29"/>
      <c r="I223" s="29"/>
      <c r="J223" s="29"/>
      <c r="K223" s="29"/>
      <c r="L223" s="29"/>
      <c r="M223" s="29"/>
      <c r="N223" s="29"/>
      <c r="O223" s="29"/>
      <c r="P223" s="29"/>
      <c r="Q223" s="29"/>
      <c r="R223" s="29"/>
      <c r="S223" s="29"/>
    </row>
    <row r="224" spans="1:19" ht="15.75">
      <c r="B224" s="47"/>
      <c r="F224" s="35"/>
      <c r="H224" s="29"/>
      <c r="I224" s="29"/>
      <c r="J224" s="29"/>
      <c r="K224" s="29"/>
      <c r="L224" s="29"/>
      <c r="M224" s="29"/>
      <c r="N224" s="29"/>
      <c r="O224" s="29"/>
      <c r="P224" s="29"/>
      <c r="Q224" s="29"/>
      <c r="R224" s="29"/>
      <c r="S224" s="29"/>
    </row>
    <row r="225" spans="2:19" ht="15.75">
      <c r="B225" s="47"/>
      <c r="C225" s="75" t="s">
        <v>306</v>
      </c>
      <c r="D225" s="75"/>
      <c r="G225" s="75" t="s">
        <v>113</v>
      </c>
      <c r="H225" s="75"/>
      <c r="I225" s="75"/>
      <c r="J225" s="75"/>
      <c r="N225" s="75" t="s">
        <v>307</v>
      </c>
      <c r="O225" s="75"/>
      <c r="P225" s="75"/>
      <c r="Q225" s="75"/>
      <c r="R225" s="39"/>
      <c r="S225" s="29">
        <f>S96+S130+S219</f>
        <v>633309.82000000007</v>
      </c>
    </row>
    <row r="226" spans="2:19" ht="15.75">
      <c r="C226" s="75" t="s">
        <v>21</v>
      </c>
      <c r="D226" s="75"/>
      <c r="G226" s="75" t="s">
        <v>51</v>
      </c>
      <c r="H226" s="75"/>
      <c r="I226" s="75"/>
      <c r="J226" s="75"/>
      <c r="N226" s="75" t="s">
        <v>30</v>
      </c>
      <c r="O226" s="75"/>
      <c r="P226" s="75"/>
      <c r="Q226" s="75"/>
      <c r="R226" s="39"/>
      <c r="S226" s="9"/>
    </row>
    <row r="228" spans="2:19">
      <c r="S228" s="51"/>
    </row>
  </sheetData>
  <mergeCells count="26">
    <mergeCell ref="C225:D225"/>
    <mergeCell ref="G225:J225"/>
    <mergeCell ref="N225:Q225"/>
    <mergeCell ref="C226:D226"/>
    <mergeCell ref="G226:J226"/>
    <mergeCell ref="N226:Q226"/>
    <mergeCell ref="A145:S145"/>
    <mergeCell ref="A105:S105"/>
    <mergeCell ref="A106:S106"/>
    <mergeCell ref="A107:S107"/>
    <mergeCell ref="C137:D137"/>
    <mergeCell ref="G137:J137"/>
    <mergeCell ref="N137:Q137"/>
    <mergeCell ref="C138:D138"/>
    <mergeCell ref="G138:J138"/>
    <mergeCell ref="N138:Q138"/>
    <mergeCell ref="A143:S143"/>
    <mergeCell ref="A144:S144"/>
    <mergeCell ref="C102:D102"/>
    <mergeCell ref="G102:J102"/>
    <mergeCell ref="N102:Q102"/>
    <mergeCell ref="A1:S1"/>
    <mergeCell ref="A2:S2"/>
    <mergeCell ref="C101:D101"/>
    <mergeCell ref="G101:J101"/>
    <mergeCell ref="N101:Q101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W97"/>
  <sheetViews>
    <sheetView zoomScale="80" zoomScaleNormal="80" workbookViewId="0">
      <selection activeCell="C73" sqref="C73"/>
    </sheetView>
  </sheetViews>
  <sheetFormatPr baseColWidth="10" defaultRowHeight="15"/>
  <cols>
    <col min="1" max="1" width="5" style="53" customWidth="1"/>
    <col min="2" max="2" width="39.85546875" style="53" bestFit="1" customWidth="1"/>
    <col min="3" max="3" width="32.5703125" style="1" customWidth="1"/>
    <col min="4" max="4" width="35.85546875" style="1" customWidth="1"/>
    <col min="5" max="5" width="16" style="1" customWidth="1"/>
    <col min="6" max="6" width="26.28515625" style="1" customWidth="1"/>
    <col min="7" max="7" width="7.28515625" style="1" customWidth="1"/>
    <col min="8" max="8" width="12.7109375" style="1" customWidth="1"/>
    <col min="9" max="13" width="11.42578125" style="1"/>
    <col min="14" max="14" width="13.5703125" style="1" customWidth="1"/>
    <col min="15" max="15" width="11.42578125" style="1"/>
    <col min="16" max="16" width="11.42578125" style="53"/>
    <col min="17" max="18" width="11.42578125" style="1"/>
    <col min="19" max="19" width="14.140625" style="1" customWidth="1"/>
    <col min="20" max="16384" width="11.42578125" style="1"/>
  </cols>
  <sheetData>
    <row r="1" spans="1:23" ht="15.75">
      <c r="A1" s="74" t="s">
        <v>0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</row>
    <row r="2" spans="1:23" ht="15.75">
      <c r="A2" s="74" t="s">
        <v>459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</row>
    <row r="3" spans="1:23" ht="15.75">
      <c r="A3" s="30"/>
      <c r="B3" s="30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30"/>
      <c r="Q3" s="8"/>
      <c r="R3" s="8"/>
      <c r="S3" s="8"/>
    </row>
    <row r="4" spans="1:23" ht="15.75">
      <c r="A4" s="24" t="s">
        <v>1</v>
      </c>
      <c r="B4" s="24" t="s">
        <v>2</v>
      </c>
      <c r="C4" s="25" t="s">
        <v>3</v>
      </c>
      <c r="D4" s="25" t="s">
        <v>4</v>
      </c>
      <c r="E4" s="24" t="s">
        <v>5</v>
      </c>
      <c r="F4" s="24" t="s">
        <v>6</v>
      </c>
      <c r="G4" s="24" t="s">
        <v>7</v>
      </c>
      <c r="H4" s="26" t="s">
        <v>8</v>
      </c>
      <c r="I4" s="26" t="s">
        <v>9</v>
      </c>
      <c r="J4" s="26" t="s">
        <v>10</v>
      </c>
      <c r="K4" s="25" t="s">
        <v>11</v>
      </c>
      <c r="L4" s="25" t="s">
        <v>12</v>
      </c>
      <c r="M4" s="24" t="s">
        <v>13</v>
      </c>
      <c r="N4" s="24" t="s">
        <v>14</v>
      </c>
      <c r="O4" s="24" t="s">
        <v>15</v>
      </c>
      <c r="P4" s="24" t="s">
        <v>16</v>
      </c>
      <c r="Q4" s="24" t="s">
        <v>17</v>
      </c>
      <c r="R4" s="24" t="s">
        <v>18</v>
      </c>
      <c r="S4" s="27" t="s">
        <v>19</v>
      </c>
    </row>
    <row r="5" spans="1:23" ht="15.75">
      <c r="A5" s="24"/>
      <c r="B5" s="7" t="s">
        <v>140</v>
      </c>
      <c r="C5" s="25"/>
      <c r="D5" s="25"/>
      <c r="E5" s="24"/>
      <c r="F5" s="24"/>
      <c r="G5" s="24"/>
      <c r="H5" s="26"/>
      <c r="I5" s="26"/>
      <c r="J5" s="26"/>
      <c r="K5" s="25"/>
      <c r="L5" s="25"/>
      <c r="M5" s="24"/>
      <c r="N5" s="24"/>
      <c r="O5" s="24"/>
      <c r="P5" s="24"/>
      <c r="Q5" s="24"/>
      <c r="R5" s="24"/>
      <c r="S5" s="27"/>
    </row>
    <row r="6" spans="1:23" ht="15.75">
      <c r="A6" s="60">
        <v>1</v>
      </c>
      <c r="B6" s="30" t="s">
        <v>162</v>
      </c>
      <c r="C6" s="25" t="s">
        <v>168</v>
      </c>
      <c r="D6" s="3" t="s">
        <v>140</v>
      </c>
      <c r="E6" s="4" t="s">
        <v>45</v>
      </c>
      <c r="F6" s="24" t="s">
        <v>293</v>
      </c>
      <c r="G6" s="24" t="s">
        <v>24</v>
      </c>
      <c r="H6" s="56">
        <v>11020.42</v>
      </c>
      <c r="I6" s="26"/>
      <c r="J6" s="26"/>
      <c r="K6" s="54"/>
      <c r="L6" s="66"/>
      <c r="M6" s="26"/>
      <c r="N6" s="9">
        <f>H6+I6+J6+K6+L6+M6</f>
        <v>11020.42</v>
      </c>
      <c r="O6" s="54">
        <v>1715.79</v>
      </c>
      <c r="P6" s="26"/>
      <c r="Q6" s="26"/>
      <c r="R6" s="26"/>
      <c r="S6" s="9">
        <f>+N6-O6-P6-Q6-R6</f>
        <v>9304.630000000001</v>
      </c>
    </row>
    <row r="7" spans="1:23" ht="15.75">
      <c r="A7" s="60">
        <v>2</v>
      </c>
      <c r="B7" s="2" t="s">
        <v>141</v>
      </c>
      <c r="C7" s="3" t="s">
        <v>193</v>
      </c>
      <c r="D7" s="3" t="s">
        <v>140</v>
      </c>
      <c r="E7" s="4" t="s">
        <v>45</v>
      </c>
      <c r="F7" s="4" t="s">
        <v>294</v>
      </c>
      <c r="G7" s="49" t="s">
        <v>26</v>
      </c>
      <c r="H7" s="5">
        <v>4048.39</v>
      </c>
      <c r="I7" s="9"/>
      <c r="J7" s="9"/>
      <c r="K7" s="54"/>
      <c r="L7" s="9"/>
      <c r="M7" s="9"/>
      <c r="N7" s="9">
        <f t="shared" ref="N7:N12" si="0">H7+I7+J7+K7+L7+M7</f>
        <v>4048.39</v>
      </c>
      <c r="O7" s="5">
        <v>319.13</v>
      </c>
      <c r="P7" s="31"/>
      <c r="Q7" s="9"/>
      <c r="R7" s="9"/>
      <c r="S7" s="9">
        <f t="shared" ref="S7:S12" si="1">+N7-O7-P7-Q7-R7</f>
        <v>3729.2599999999998</v>
      </c>
      <c r="T7" s="52"/>
    </row>
    <row r="8" spans="1:23" ht="15.75">
      <c r="A8" s="60">
        <v>3</v>
      </c>
      <c r="B8" s="2" t="s">
        <v>27</v>
      </c>
      <c r="C8" s="3" t="s">
        <v>182</v>
      </c>
      <c r="D8" s="3" t="s">
        <v>148</v>
      </c>
      <c r="E8" s="4" t="s">
        <v>45</v>
      </c>
      <c r="F8" s="4" t="s">
        <v>295</v>
      </c>
      <c r="G8" s="49" t="s">
        <v>26</v>
      </c>
      <c r="H8" s="11">
        <v>3110</v>
      </c>
      <c r="I8" s="19"/>
      <c r="J8" s="9"/>
      <c r="K8" s="54"/>
      <c r="L8" s="51"/>
      <c r="M8" s="51"/>
      <c r="N8" s="9">
        <f t="shared" si="0"/>
        <v>3110</v>
      </c>
      <c r="O8" s="19">
        <v>91.87</v>
      </c>
      <c r="P8" s="57"/>
      <c r="Q8" s="51"/>
      <c r="R8" s="51"/>
      <c r="S8" s="9">
        <f t="shared" si="1"/>
        <v>3018.13</v>
      </c>
    </row>
    <row r="9" spans="1:23" ht="15.75">
      <c r="A9" s="60">
        <v>4</v>
      </c>
      <c r="B9" s="2" t="s">
        <v>190</v>
      </c>
      <c r="C9" s="3" t="s">
        <v>387</v>
      </c>
      <c r="D9" s="3" t="s">
        <v>142</v>
      </c>
      <c r="E9" s="4" t="s">
        <v>45</v>
      </c>
      <c r="F9" s="4" t="s">
        <v>323</v>
      </c>
      <c r="G9" s="4" t="s">
        <v>24</v>
      </c>
      <c r="H9" s="6">
        <v>5757</v>
      </c>
      <c r="I9" s="5"/>
      <c r="J9" s="5"/>
      <c r="K9" s="57"/>
      <c r="L9" s="57"/>
      <c r="M9" s="57"/>
      <c r="N9" s="38">
        <f>H9+I9+J9+K9+L9+M9</f>
        <v>5757</v>
      </c>
      <c r="O9" s="5">
        <v>597.24</v>
      </c>
      <c r="P9" s="57"/>
      <c r="Q9" s="57"/>
      <c r="R9" s="57"/>
      <c r="S9" s="9">
        <f t="shared" si="1"/>
        <v>5159.76</v>
      </c>
    </row>
    <row r="10" spans="1:23" ht="15.75">
      <c r="A10" s="60">
        <v>5</v>
      </c>
      <c r="B10" s="2" t="s">
        <v>143</v>
      </c>
      <c r="C10" s="3" t="s">
        <v>458</v>
      </c>
      <c r="D10" s="3" t="s">
        <v>142</v>
      </c>
      <c r="E10" s="4" t="s">
        <v>45</v>
      </c>
      <c r="F10" s="4" t="s">
        <v>296</v>
      </c>
      <c r="G10" s="49" t="s">
        <v>26</v>
      </c>
      <c r="H10" s="6">
        <v>2752</v>
      </c>
      <c r="I10" s="9"/>
      <c r="J10" s="9"/>
      <c r="K10" s="54"/>
      <c r="L10" s="9"/>
      <c r="M10" s="9"/>
      <c r="N10" s="9">
        <f t="shared" si="0"/>
        <v>2752</v>
      </c>
      <c r="O10" s="5">
        <v>32.67</v>
      </c>
      <c r="P10" s="31">
        <v>1087.73</v>
      </c>
      <c r="Q10" s="9"/>
      <c r="R10" s="9"/>
      <c r="S10" s="9">
        <f t="shared" si="1"/>
        <v>1631.6</v>
      </c>
      <c r="T10" s="52"/>
    </row>
    <row r="11" spans="1:23" ht="15.75">
      <c r="A11" s="60">
        <v>6</v>
      </c>
      <c r="B11" s="2" t="s">
        <v>145</v>
      </c>
      <c r="C11" s="3" t="s">
        <v>458</v>
      </c>
      <c r="D11" s="3" t="s">
        <v>142</v>
      </c>
      <c r="E11" s="4" t="s">
        <v>45</v>
      </c>
      <c r="F11" s="4" t="s">
        <v>324</v>
      </c>
      <c r="G11" s="49" t="s">
        <v>26</v>
      </c>
      <c r="H11" s="6">
        <v>2752</v>
      </c>
      <c r="I11" s="9"/>
      <c r="J11" s="9"/>
      <c r="K11" s="54"/>
      <c r="L11" s="9"/>
      <c r="M11" s="9"/>
      <c r="N11" s="9">
        <f t="shared" si="0"/>
        <v>2752</v>
      </c>
      <c r="O11" s="5">
        <v>32.67</v>
      </c>
      <c r="P11" s="31"/>
      <c r="Q11" s="9"/>
      <c r="R11" s="9"/>
      <c r="S11" s="9">
        <f t="shared" si="1"/>
        <v>2719.33</v>
      </c>
      <c r="T11" s="52"/>
    </row>
    <row r="12" spans="1:23" ht="15.75">
      <c r="A12" s="60">
        <v>7</v>
      </c>
      <c r="B12" s="2" t="s">
        <v>136</v>
      </c>
      <c r="C12" s="3" t="s">
        <v>458</v>
      </c>
      <c r="D12" s="3" t="s">
        <v>142</v>
      </c>
      <c r="E12" s="4" t="s">
        <v>353</v>
      </c>
      <c r="F12" s="4" t="s">
        <v>257</v>
      </c>
      <c r="G12" s="4" t="s">
        <v>26</v>
      </c>
      <c r="H12" s="6">
        <v>2752</v>
      </c>
      <c r="I12" s="5"/>
      <c r="J12" s="9"/>
      <c r="K12" s="54"/>
      <c r="L12" s="9"/>
      <c r="M12" s="51"/>
      <c r="N12" s="9">
        <f t="shared" si="0"/>
        <v>2752</v>
      </c>
      <c r="O12" s="5">
        <v>32.67</v>
      </c>
      <c r="P12" s="57"/>
      <c r="Q12" s="51"/>
      <c r="R12" s="51"/>
      <c r="S12" s="9">
        <f t="shared" si="1"/>
        <v>2719.33</v>
      </c>
      <c r="T12" s="52"/>
      <c r="U12" s="52"/>
      <c r="V12" s="52"/>
      <c r="W12" s="52"/>
    </row>
    <row r="13" spans="1:23" ht="15.75">
      <c r="A13" s="30"/>
      <c r="B13" s="47" t="s">
        <v>146</v>
      </c>
      <c r="C13" s="8"/>
      <c r="D13" s="8"/>
      <c r="E13" s="8"/>
      <c r="F13" s="8"/>
      <c r="G13" s="8"/>
      <c r="H13" s="29">
        <f t="shared" ref="H13:S13" si="2">SUM(H6:H12)</f>
        <v>32191.809999999998</v>
      </c>
      <c r="I13" s="29">
        <f t="shared" si="2"/>
        <v>0</v>
      </c>
      <c r="J13" s="29">
        <f t="shared" si="2"/>
        <v>0</v>
      </c>
      <c r="K13" s="29">
        <f t="shared" si="2"/>
        <v>0</v>
      </c>
      <c r="L13" s="29">
        <f t="shared" si="2"/>
        <v>0</v>
      </c>
      <c r="M13" s="29">
        <f t="shared" si="2"/>
        <v>0</v>
      </c>
      <c r="N13" s="29">
        <f t="shared" si="2"/>
        <v>32191.809999999998</v>
      </c>
      <c r="O13" s="29">
        <f t="shared" si="2"/>
        <v>2822.04</v>
      </c>
      <c r="P13" s="45">
        <f t="shared" si="2"/>
        <v>1087.73</v>
      </c>
      <c r="Q13" s="29">
        <f t="shared" si="2"/>
        <v>0</v>
      </c>
      <c r="R13" s="29">
        <f t="shared" si="2"/>
        <v>0</v>
      </c>
      <c r="S13" s="29">
        <f t="shared" si="2"/>
        <v>28282.04</v>
      </c>
    </row>
    <row r="14" spans="1:23" ht="15.75">
      <c r="A14" s="30"/>
      <c r="B14" s="47"/>
      <c r="C14" s="8"/>
      <c r="D14" s="8"/>
      <c r="E14" s="8"/>
      <c r="F14" s="8"/>
      <c r="G14" s="8"/>
      <c r="H14" s="29"/>
      <c r="I14" s="29"/>
      <c r="J14" s="29"/>
      <c r="K14" s="29"/>
      <c r="L14" s="29"/>
      <c r="M14" s="29"/>
      <c r="N14" s="29"/>
      <c r="O14" s="29"/>
      <c r="P14" s="45"/>
      <c r="Q14" s="29"/>
      <c r="R14" s="29"/>
      <c r="S14" s="29"/>
    </row>
    <row r="15" spans="1:23" ht="15.75">
      <c r="A15" s="30"/>
      <c r="B15" s="47"/>
      <c r="C15" s="8"/>
      <c r="D15" s="8"/>
      <c r="E15" s="8"/>
      <c r="F15" s="8"/>
      <c r="G15" s="8"/>
      <c r="H15" s="29"/>
      <c r="I15" s="29"/>
      <c r="J15" s="29"/>
      <c r="K15" s="29"/>
      <c r="L15" s="29"/>
      <c r="M15" s="29"/>
      <c r="N15" s="29"/>
      <c r="O15" s="29"/>
      <c r="P15" s="45"/>
      <c r="Q15" s="29"/>
      <c r="R15" s="29"/>
      <c r="S15" s="29"/>
    </row>
    <row r="16" spans="1:23" ht="15.75">
      <c r="A16" s="30"/>
      <c r="B16" s="47"/>
      <c r="C16" s="8"/>
      <c r="D16" s="8"/>
      <c r="E16" s="8"/>
      <c r="F16" s="8"/>
      <c r="G16" s="8"/>
      <c r="H16" s="29"/>
      <c r="I16" s="29"/>
      <c r="J16" s="29"/>
      <c r="K16" s="29"/>
      <c r="L16" s="29"/>
      <c r="M16" s="29"/>
      <c r="N16" s="29"/>
      <c r="O16" s="29"/>
      <c r="P16" s="45"/>
      <c r="Q16" s="29"/>
      <c r="R16" s="29"/>
      <c r="S16" s="29"/>
    </row>
    <row r="17" spans="1:23" ht="15.75">
      <c r="A17" s="30"/>
      <c r="B17" s="47"/>
      <c r="C17" s="8"/>
      <c r="D17" s="8"/>
      <c r="E17" s="8"/>
      <c r="F17" s="8"/>
      <c r="G17" s="8"/>
      <c r="H17" s="29"/>
      <c r="I17" s="29"/>
      <c r="J17" s="29"/>
      <c r="K17" s="29"/>
      <c r="L17" s="29"/>
      <c r="M17" s="29"/>
      <c r="N17" s="29"/>
      <c r="O17" s="29"/>
      <c r="P17" s="45"/>
      <c r="Q17" s="29"/>
      <c r="R17" s="29"/>
      <c r="S17" s="29"/>
    </row>
    <row r="18" spans="1:23" ht="15.75">
      <c r="A18" s="30"/>
      <c r="B18" s="30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30"/>
      <c r="Q18" s="8"/>
      <c r="R18" s="8"/>
      <c r="S18" s="8"/>
    </row>
    <row r="19" spans="1:23" ht="15.75">
      <c r="A19" s="30"/>
      <c r="B19" s="30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30"/>
      <c r="Q19" s="8"/>
      <c r="R19" s="8"/>
      <c r="S19" s="8"/>
    </row>
    <row r="20" spans="1:23" ht="15.75">
      <c r="A20" s="30"/>
      <c r="B20" s="30"/>
      <c r="C20" s="75" t="s">
        <v>306</v>
      </c>
      <c r="D20" s="75"/>
      <c r="E20" s="8"/>
      <c r="F20" s="8"/>
      <c r="G20" s="75" t="s">
        <v>113</v>
      </c>
      <c r="H20" s="75"/>
      <c r="I20" s="75"/>
      <c r="J20" s="75"/>
      <c r="K20" s="8"/>
      <c r="L20" s="8"/>
      <c r="M20" s="8"/>
      <c r="N20" s="75" t="s">
        <v>307</v>
      </c>
      <c r="O20" s="75"/>
      <c r="P20" s="75"/>
      <c r="Q20" s="75"/>
      <c r="R20" s="8"/>
      <c r="S20" s="8"/>
    </row>
    <row r="21" spans="1:23" ht="15.75">
      <c r="A21" s="30"/>
      <c r="B21" s="30"/>
      <c r="C21" s="75" t="s">
        <v>21</v>
      </c>
      <c r="D21" s="75"/>
      <c r="E21" s="8"/>
      <c r="F21" s="8"/>
      <c r="G21" s="75" t="s">
        <v>51</v>
      </c>
      <c r="H21" s="75"/>
      <c r="I21" s="75"/>
      <c r="J21" s="75"/>
      <c r="K21" s="8"/>
      <c r="L21" s="8"/>
      <c r="M21" s="8"/>
      <c r="N21" s="75" t="s">
        <v>30</v>
      </c>
      <c r="O21" s="75"/>
      <c r="P21" s="75"/>
      <c r="Q21" s="75"/>
      <c r="R21" s="8"/>
      <c r="S21" s="8"/>
      <c r="W21" s="51"/>
    </row>
    <row r="22" spans="1:23" ht="15.75">
      <c r="A22" s="30"/>
      <c r="B22" s="30"/>
      <c r="C22" s="64"/>
      <c r="D22" s="64"/>
      <c r="E22" s="8"/>
      <c r="F22" s="8"/>
      <c r="G22" s="64"/>
      <c r="H22" s="64"/>
      <c r="I22" s="64"/>
      <c r="J22" s="64"/>
      <c r="K22" s="8"/>
      <c r="L22" s="8"/>
      <c r="M22" s="8"/>
      <c r="N22" s="64"/>
      <c r="O22" s="64"/>
      <c r="P22" s="70"/>
      <c r="Q22" s="64"/>
      <c r="R22" s="8"/>
      <c r="S22" s="8"/>
    </row>
    <row r="23" spans="1:23" ht="15.75">
      <c r="A23" s="30"/>
      <c r="B23" s="30"/>
      <c r="C23" s="64"/>
      <c r="D23" s="64"/>
      <c r="E23" s="8"/>
      <c r="F23" s="8"/>
      <c r="G23" s="64"/>
      <c r="H23" s="64"/>
      <c r="I23" s="64"/>
      <c r="J23" s="64"/>
      <c r="K23" s="8"/>
      <c r="L23" s="8"/>
      <c r="M23" s="8"/>
      <c r="N23" s="64"/>
      <c r="O23" s="64"/>
      <c r="P23" s="70"/>
      <c r="Q23" s="64"/>
      <c r="R23" s="8"/>
      <c r="S23" s="8"/>
    </row>
    <row r="24" spans="1:23" ht="15.75">
      <c r="A24" s="30"/>
      <c r="B24" s="30"/>
      <c r="C24" s="64"/>
      <c r="D24" s="64"/>
      <c r="E24" s="8"/>
      <c r="F24" s="8"/>
      <c r="G24" s="64"/>
      <c r="H24" s="64"/>
      <c r="I24" s="64"/>
      <c r="J24" s="64"/>
      <c r="K24" s="8"/>
      <c r="L24" s="8"/>
      <c r="M24" s="8"/>
      <c r="N24" s="64"/>
      <c r="O24" s="64"/>
      <c r="P24" s="70"/>
      <c r="Q24" s="64"/>
      <c r="R24" s="8"/>
      <c r="S24" s="8"/>
    </row>
    <row r="25" spans="1:23" ht="15.75">
      <c r="A25" s="74" t="s">
        <v>0</v>
      </c>
      <c r="B25" s="74"/>
      <c r="C25" s="74"/>
      <c r="D25" s="74"/>
      <c r="E25" s="74"/>
      <c r="F25" s="74"/>
      <c r="G25" s="74"/>
      <c r="H25" s="74"/>
      <c r="I25" s="74"/>
      <c r="J25" s="74"/>
      <c r="K25" s="74"/>
      <c r="L25" s="74"/>
      <c r="M25" s="74"/>
      <c r="N25" s="74"/>
      <c r="O25" s="74"/>
      <c r="P25" s="74"/>
      <c r="Q25" s="74"/>
      <c r="R25" s="74"/>
      <c r="S25" s="74"/>
    </row>
    <row r="26" spans="1:23" ht="15.75">
      <c r="A26" s="74" t="s">
        <v>459</v>
      </c>
      <c r="B26" s="74"/>
      <c r="C26" s="74"/>
      <c r="D26" s="74"/>
      <c r="E26" s="74"/>
      <c r="F26" s="74"/>
      <c r="G26" s="74"/>
      <c r="H26" s="74"/>
      <c r="I26" s="74"/>
      <c r="J26" s="74"/>
      <c r="K26" s="74"/>
      <c r="L26" s="74"/>
      <c r="M26" s="74"/>
      <c r="N26" s="74"/>
      <c r="O26" s="74"/>
      <c r="P26" s="74"/>
      <c r="Q26" s="74"/>
      <c r="R26" s="74"/>
      <c r="S26" s="74"/>
    </row>
    <row r="27" spans="1:23" ht="15.75">
      <c r="A27" s="74" t="s">
        <v>147</v>
      </c>
      <c r="B27" s="74"/>
      <c r="C27" s="74"/>
      <c r="D27" s="74"/>
      <c r="E27" s="74"/>
      <c r="F27" s="74"/>
      <c r="G27" s="74"/>
      <c r="H27" s="74"/>
      <c r="I27" s="74"/>
      <c r="J27" s="74"/>
      <c r="K27" s="74"/>
      <c r="L27" s="74"/>
      <c r="M27" s="74"/>
      <c r="N27" s="74"/>
      <c r="O27" s="74"/>
      <c r="P27" s="74"/>
      <c r="Q27" s="74"/>
      <c r="R27" s="74"/>
      <c r="S27" s="74"/>
    </row>
    <row r="28" spans="1:23" ht="15.75">
      <c r="A28" s="30"/>
      <c r="B28" s="30"/>
      <c r="C28" s="64"/>
      <c r="D28" s="64"/>
      <c r="E28" s="8"/>
      <c r="F28" s="8"/>
      <c r="G28" s="64"/>
      <c r="H28" s="64"/>
      <c r="I28" s="64"/>
      <c r="J28" s="64"/>
      <c r="K28" s="8"/>
      <c r="L28" s="8"/>
      <c r="M28" s="8"/>
      <c r="N28" s="64"/>
      <c r="O28" s="64"/>
      <c r="P28" s="70"/>
      <c r="Q28" s="64"/>
      <c r="R28" s="8"/>
      <c r="S28" s="8"/>
    </row>
    <row r="29" spans="1:23" ht="15.75">
      <c r="A29" s="67" t="s">
        <v>115</v>
      </c>
      <c r="B29" s="67" t="s">
        <v>2</v>
      </c>
      <c r="C29" s="25" t="s">
        <v>3</v>
      </c>
      <c r="D29" s="25" t="s">
        <v>4</v>
      </c>
      <c r="E29" s="24" t="s">
        <v>5</v>
      </c>
      <c r="F29" s="24" t="s">
        <v>6</v>
      </c>
      <c r="G29" s="24" t="s">
        <v>7</v>
      </c>
      <c r="H29" s="26" t="s">
        <v>8</v>
      </c>
      <c r="I29" s="26" t="s">
        <v>9</v>
      </c>
      <c r="J29" s="26" t="s">
        <v>10</v>
      </c>
      <c r="K29" s="25" t="s">
        <v>11</v>
      </c>
      <c r="L29" s="25" t="s">
        <v>12</v>
      </c>
      <c r="M29" s="24" t="s">
        <v>13</v>
      </c>
      <c r="N29" s="24" t="s">
        <v>14</v>
      </c>
      <c r="O29" s="24" t="s">
        <v>15</v>
      </c>
      <c r="P29" s="24" t="s">
        <v>16</v>
      </c>
      <c r="Q29" s="24" t="s">
        <v>17</v>
      </c>
      <c r="R29" s="24" t="s">
        <v>18</v>
      </c>
      <c r="S29" s="27" t="s">
        <v>19</v>
      </c>
    </row>
    <row r="30" spans="1:23" ht="15.75">
      <c r="A30" s="30">
        <v>1</v>
      </c>
      <c r="B30" s="2" t="s">
        <v>173</v>
      </c>
      <c r="C30" s="3" t="s">
        <v>385</v>
      </c>
      <c r="D30" s="3" t="s">
        <v>148</v>
      </c>
      <c r="E30" s="1" t="s">
        <v>149</v>
      </c>
      <c r="F30" s="4"/>
      <c r="G30" s="49" t="s">
        <v>44</v>
      </c>
      <c r="H30" s="55">
        <v>6004.41</v>
      </c>
      <c r="I30" s="19"/>
      <c r="J30" s="9"/>
      <c r="K30" s="51"/>
      <c r="L30" s="51"/>
      <c r="M30" s="51"/>
      <c r="N30" s="51">
        <f t="shared" ref="N30:N82" si="3">H30+I30+J30+K30+L30+M30</f>
        <v>6004.41</v>
      </c>
      <c r="O30" s="59">
        <v>644.37</v>
      </c>
      <c r="P30" s="57"/>
      <c r="Q30" s="51"/>
      <c r="R30" s="51"/>
      <c r="S30" s="9">
        <f t="shared" ref="S30:S83" si="4">+N30-O30-P30-Q30-R30</f>
        <v>5360.04</v>
      </c>
    </row>
    <row r="31" spans="1:23" ht="15.75">
      <c r="A31" s="30">
        <v>2</v>
      </c>
      <c r="B31" s="2" t="s">
        <v>174</v>
      </c>
      <c r="C31" s="3" t="s">
        <v>194</v>
      </c>
      <c r="D31" s="3" t="s">
        <v>148</v>
      </c>
      <c r="E31" s="1" t="s">
        <v>149</v>
      </c>
      <c r="F31" s="4"/>
      <c r="G31" s="49" t="s">
        <v>26</v>
      </c>
      <c r="H31" s="55">
        <v>4048.39</v>
      </c>
      <c r="I31" s="19"/>
      <c r="J31" s="9"/>
      <c r="K31" s="51"/>
      <c r="L31" s="51"/>
      <c r="M31" s="51"/>
      <c r="N31" s="51">
        <f t="shared" si="3"/>
        <v>4048.39</v>
      </c>
      <c r="O31" s="59">
        <v>319.13</v>
      </c>
      <c r="P31" s="57"/>
      <c r="Q31" s="51"/>
      <c r="R31" s="51"/>
      <c r="S31" s="9">
        <f t="shared" si="4"/>
        <v>3729.2599999999998</v>
      </c>
    </row>
    <row r="32" spans="1:23" ht="15.75">
      <c r="A32" s="30">
        <v>3</v>
      </c>
      <c r="B32" s="2" t="s">
        <v>180</v>
      </c>
      <c r="C32" s="3" t="s">
        <v>194</v>
      </c>
      <c r="D32" s="3" t="s">
        <v>148</v>
      </c>
      <c r="E32" s="1" t="s">
        <v>149</v>
      </c>
      <c r="F32" s="4"/>
      <c r="G32" s="49" t="s">
        <v>26</v>
      </c>
      <c r="H32" s="55">
        <v>4048.39</v>
      </c>
      <c r="I32" s="19"/>
      <c r="J32" s="9"/>
      <c r="K32" s="51"/>
      <c r="L32" s="51"/>
      <c r="M32" s="51"/>
      <c r="N32" s="51">
        <f>H32+I32+J32+K32+L32+M32</f>
        <v>4048.39</v>
      </c>
      <c r="O32" s="59">
        <v>319.13</v>
      </c>
      <c r="P32" s="57"/>
      <c r="Q32" s="51"/>
      <c r="R32" s="51"/>
      <c r="S32" s="9">
        <f t="shared" si="4"/>
        <v>3729.2599999999998</v>
      </c>
    </row>
    <row r="33" spans="1:19" s="53" customFormat="1" ht="15.75">
      <c r="A33" s="30">
        <v>4</v>
      </c>
      <c r="B33" s="2" t="s">
        <v>183</v>
      </c>
      <c r="C33" s="3" t="s">
        <v>194</v>
      </c>
      <c r="D33" s="3" t="s">
        <v>148</v>
      </c>
      <c r="E33" s="53" t="s">
        <v>149</v>
      </c>
      <c r="F33" s="4"/>
      <c r="G33" s="61" t="s">
        <v>26</v>
      </c>
      <c r="H33" s="55">
        <v>4048.39</v>
      </c>
      <c r="I33" s="19"/>
      <c r="J33" s="31"/>
      <c r="K33" s="57"/>
      <c r="L33" s="57"/>
      <c r="M33" s="57"/>
      <c r="N33" s="57">
        <f t="shared" si="3"/>
        <v>4048.39</v>
      </c>
      <c r="O33" s="34">
        <v>319.13</v>
      </c>
      <c r="P33" s="57"/>
      <c r="Q33" s="57"/>
      <c r="R33" s="57"/>
      <c r="S33" s="31">
        <f t="shared" si="4"/>
        <v>3729.2599999999998</v>
      </c>
    </row>
    <row r="34" spans="1:19" s="53" customFormat="1" ht="15.75">
      <c r="A34" s="30">
        <v>5</v>
      </c>
      <c r="B34" s="2" t="s">
        <v>184</v>
      </c>
      <c r="C34" s="3" t="s">
        <v>193</v>
      </c>
      <c r="D34" s="3" t="s">
        <v>148</v>
      </c>
      <c r="E34" s="1" t="s">
        <v>149</v>
      </c>
      <c r="F34" s="4"/>
      <c r="G34" s="49" t="s">
        <v>26</v>
      </c>
      <c r="H34" s="55">
        <v>4048.39</v>
      </c>
      <c r="I34" s="19"/>
      <c r="J34" s="31"/>
      <c r="K34" s="51"/>
      <c r="L34" s="57"/>
      <c r="M34" s="57"/>
      <c r="N34" s="51">
        <f t="shared" si="3"/>
        <v>4048.39</v>
      </c>
      <c r="O34" s="34">
        <v>319.13</v>
      </c>
      <c r="P34" s="57"/>
      <c r="Q34" s="57"/>
      <c r="R34" s="57"/>
      <c r="S34" s="9">
        <f t="shared" si="4"/>
        <v>3729.2599999999998</v>
      </c>
    </row>
    <row r="35" spans="1:19" ht="15.75">
      <c r="A35" s="30">
        <v>6</v>
      </c>
      <c r="B35" s="2" t="s">
        <v>185</v>
      </c>
      <c r="C35" s="3" t="s">
        <v>194</v>
      </c>
      <c r="D35" s="3" t="s">
        <v>148</v>
      </c>
      <c r="E35" s="1" t="s">
        <v>149</v>
      </c>
      <c r="F35" s="4"/>
      <c r="G35" s="49" t="s">
        <v>26</v>
      </c>
      <c r="H35" s="55">
        <v>4048.39</v>
      </c>
      <c r="I35" s="19"/>
      <c r="J35" s="9"/>
      <c r="K35" s="51"/>
      <c r="L35" s="51"/>
      <c r="M35" s="51"/>
      <c r="N35" s="51">
        <f t="shared" si="3"/>
        <v>4048.39</v>
      </c>
      <c r="O35" s="59">
        <v>319.13</v>
      </c>
      <c r="P35" s="57"/>
      <c r="Q35" s="51"/>
      <c r="R35" s="51"/>
      <c r="S35" s="9">
        <f t="shared" si="4"/>
        <v>3729.2599999999998</v>
      </c>
    </row>
    <row r="36" spans="1:19" ht="15.75">
      <c r="A36" s="30">
        <v>7</v>
      </c>
      <c r="B36" s="2" t="s">
        <v>186</v>
      </c>
      <c r="C36" s="3" t="s">
        <v>194</v>
      </c>
      <c r="D36" s="3" t="s">
        <v>148</v>
      </c>
      <c r="E36" s="1" t="s">
        <v>149</v>
      </c>
      <c r="F36" s="4"/>
      <c r="G36" s="49" t="s">
        <v>26</v>
      </c>
      <c r="H36" s="55">
        <v>4048.39</v>
      </c>
      <c r="I36" s="19"/>
      <c r="J36" s="9"/>
      <c r="K36" s="51"/>
      <c r="L36" s="51"/>
      <c r="M36" s="51"/>
      <c r="N36" s="51">
        <f t="shared" si="3"/>
        <v>4048.39</v>
      </c>
      <c r="O36" s="59">
        <v>319.13</v>
      </c>
      <c r="P36" s="57"/>
      <c r="Q36" s="51"/>
      <c r="R36" s="51"/>
      <c r="S36" s="9">
        <f t="shared" si="4"/>
        <v>3729.2599999999998</v>
      </c>
    </row>
    <row r="37" spans="1:19" ht="15.75">
      <c r="A37" s="30">
        <v>8</v>
      </c>
      <c r="B37" s="2" t="s">
        <v>192</v>
      </c>
      <c r="C37" s="3" t="s">
        <v>194</v>
      </c>
      <c r="D37" s="3" t="s">
        <v>148</v>
      </c>
      <c r="E37" s="1" t="s">
        <v>149</v>
      </c>
      <c r="F37" s="4"/>
      <c r="G37" s="49" t="s">
        <v>26</v>
      </c>
      <c r="H37" s="55">
        <v>3508.61</v>
      </c>
      <c r="I37" s="19"/>
      <c r="J37" s="9"/>
      <c r="K37" s="51"/>
      <c r="L37" s="51"/>
      <c r="M37" s="51"/>
      <c r="N37" s="51">
        <f t="shared" si="3"/>
        <v>3508.61</v>
      </c>
      <c r="O37" s="59">
        <v>135.30000000000001</v>
      </c>
      <c r="P37" s="57"/>
      <c r="Q37" s="51"/>
      <c r="R37" s="51"/>
      <c r="S37" s="9">
        <f t="shared" si="4"/>
        <v>3373.31</v>
      </c>
    </row>
    <row r="38" spans="1:19" ht="15.75">
      <c r="A38" s="30">
        <v>9</v>
      </c>
      <c r="B38" s="2" t="s">
        <v>198</v>
      </c>
      <c r="C38" s="3" t="s">
        <v>194</v>
      </c>
      <c r="D38" s="3" t="s">
        <v>148</v>
      </c>
      <c r="E38" s="1" t="s">
        <v>149</v>
      </c>
      <c r="F38" s="4"/>
      <c r="G38" s="49" t="s">
        <v>26</v>
      </c>
      <c r="H38" s="55">
        <v>4048.39</v>
      </c>
      <c r="I38" s="19"/>
      <c r="J38" s="9"/>
      <c r="K38" s="51"/>
      <c r="L38" s="51"/>
      <c r="M38" s="51"/>
      <c r="N38" s="51">
        <f t="shared" si="3"/>
        <v>4048.39</v>
      </c>
      <c r="O38" s="59">
        <v>319.13</v>
      </c>
      <c r="P38" s="57"/>
      <c r="Q38" s="51"/>
      <c r="R38" s="51"/>
      <c r="S38" s="9">
        <f t="shared" si="4"/>
        <v>3729.2599999999998</v>
      </c>
    </row>
    <row r="39" spans="1:19" ht="15.75">
      <c r="A39" s="30">
        <v>10</v>
      </c>
      <c r="B39" s="2" t="s">
        <v>206</v>
      </c>
      <c r="C39" s="3" t="s">
        <v>194</v>
      </c>
      <c r="D39" s="3" t="s">
        <v>148</v>
      </c>
      <c r="E39" s="1" t="s">
        <v>149</v>
      </c>
      <c r="F39" s="4"/>
      <c r="G39" s="49" t="s">
        <v>26</v>
      </c>
      <c r="H39" s="55">
        <v>4048.39</v>
      </c>
      <c r="I39" s="19"/>
      <c r="J39" s="9"/>
      <c r="K39" s="51"/>
      <c r="L39" s="51"/>
      <c r="M39" s="51"/>
      <c r="N39" s="51">
        <f t="shared" si="3"/>
        <v>4048.39</v>
      </c>
      <c r="O39" s="59">
        <v>319.13</v>
      </c>
      <c r="P39" s="57"/>
      <c r="Q39" s="51"/>
      <c r="R39" s="51"/>
      <c r="S39" s="9">
        <f t="shared" si="4"/>
        <v>3729.2599999999998</v>
      </c>
    </row>
    <row r="40" spans="1:19" ht="15.75">
      <c r="A40" s="30">
        <v>11</v>
      </c>
      <c r="B40" s="2" t="s">
        <v>213</v>
      </c>
      <c r="C40" s="3" t="s">
        <v>193</v>
      </c>
      <c r="D40" s="3" t="s">
        <v>148</v>
      </c>
      <c r="E40" s="1" t="s">
        <v>149</v>
      </c>
      <c r="F40" s="4"/>
      <c r="G40" s="49" t="s">
        <v>26</v>
      </c>
      <c r="H40" s="55">
        <v>4048.39</v>
      </c>
      <c r="I40" s="19"/>
      <c r="J40" s="9"/>
      <c r="K40" s="51"/>
      <c r="L40" s="51"/>
      <c r="M40" s="51"/>
      <c r="N40" s="51">
        <f t="shared" si="3"/>
        <v>4048.39</v>
      </c>
      <c r="O40" s="59">
        <v>319.13</v>
      </c>
      <c r="P40" s="57"/>
      <c r="Q40" s="51"/>
      <c r="R40" s="51"/>
      <c r="S40" s="9">
        <f t="shared" si="4"/>
        <v>3729.2599999999998</v>
      </c>
    </row>
    <row r="41" spans="1:19" ht="15.75">
      <c r="A41" s="30">
        <v>12</v>
      </c>
      <c r="B41" s="2" t="s">
        <v>319</v>
      </c>
      <c r="C41" s="3" t="s">
        <v>193</v>
      </c>
      <c r="D41" s="3" t="s">
        <v>148</v>
      </c>
      <c r="E41" s="1" t="s">
        <v>149</v>
      </c>
      <c r="F41" s="4"/>
      <c r="G41" s="49" t="s">
        <v>26</v>
      </c>
      <c r="H41" s="55">
        <v>4048.39</v>
      </c>
      <c r="I41" s="19"/>
      <c r="J41" s="9"/>
      <c r="K41" s="51"/>
      <c r="L41" s="51"/>
      <c r="M41" s="51"/>
      <c r="N41" s="51">
        <f t="shared" si="3"/>
        <v>4048.39</v>
      </c>
      <c r="O41" s="59">
        <v>319.13</v>
      </c>
      <c r="P41" s="57"/>
      <c r="Q41" s="51"/>
      <c r="R41" s="51"/>
      <c r="S41" s="9">
        <f t="shared" si="4"/>
        <v>3729.2599999999998</v>
      </c>
    </row>
    <row r="42" spans="1:19" ht="15.75">
      <c r="A42" s="30">
        <v>13</v>
      </c>
      <c r="B42" s="2" t="s">
        <v>320</v>
      </c>
      <c r="C42" s="3" t="s">
        <v>25</v>
      </c>
      <c r="D42" s="3" t="s">
        <v>148</v>
      </c>
      <c r="E42" s="1" t="s">
        <v>149</v>
      </c>
      <c r="F42" s="4"/>
      <c r="G42" s="49" t="s">
        <v>26</v>
      </c>
      <c r="H42" s="55">
        <v>2866.5</v>
      </c>
      <c r="I42" s="19"/>
      <c r="J42" s="9"/>
      <c r="K42" s="51"/>
      <c r="L42" s="51"/>
      <c r="M42" s="51"/>
      <c r="N42" s="51">
        <f t="shared" si="3"/>
        <v>2866.5</v>
      </c>
      <c r="O42" s="59">
        <v>45.12</v>
      </c>
      <c r="P42" s="57"/>
      <c r="Q42" s="51"/>
      <c r="R42" s="51"/>
      <c r="S42" s="9">
        <f t="shared" si="4"/>
        <v>2821.38</v>
      </c>
    </row>
    <row r="43" spans="1:19" ht="15.75">
      <c r="A43" s="30">
        <v>14</v>
      </c>
      <c r="B43" s="2" t="s">
        <v>318</v>
      </c>
      <c r="C43" s="3" t="s">
        <v>317</v>
      </c>
      <c r="D43" s="3" t="s">
        <v>148</v>
      </c>
      <c r="E43" s="1" t="s">
        <v>149</v>
      </c>
      <c r="F43" s="4"/>
      <c r="G43" s="49" t="s">
        <v>26</v>
      </c>
      <c r="H43" s="55">
        <v>3110</v>
      </c>
      <c r="I43" s="19"/>
      <c r="J43" s="9"/>
      <c r="K43" s="51"/>
      <c r="L43" s="51"/>
      <c r="M43" s="51"/>
      <c r="N43" s="51">
        <f t="shared" si="3"/>
        <v>3110</v>
      </c>
      <c r="O43" s="59">
        <v>91.87</v>
      </c>
      <c r="P43" s="57"/>
      <c r="Q43" s="51"/>
      <c r="R43" s="51"/>
      <c r="S43" s="9">
        <f t="shared" si="4"/>
        <v>3018.13</v>
      </c>
    </row>
    <row r="44" spans="1:19" ht="15.75">
      <c r="A44" s="30">
        <v>15</v>
      </c>
      <c r="B44" s="2" t="s">
        <v>328</v>
      </c>
      <c r="C44" s="3" t="s">
        <v>317</v>
      </c>
      <c r="D44" s="3" t="s">
        <v>148</v>
      </c>
      <c r="E44" s="1" t="s">
        <v>149</v>
      </c>
      <c r="F44" s="4"/>
      <c r="G44" s="49" t="s">
        <v>26</v>
      </c>
      <c r="H44" s="55">
        <v>3110</v>
      </c>
      <c r="I44" s="19"/>
      <c r="J44" s="9"/>
      <c r="K44" s="51"/>
      <c r="L44" s="51"/>
      <c r="M44" s="51"/>
      <c r="N44" s="51">
        <f t="shared" si="3"/>
        <v>3110</v>
      </c>
      <c r="O44" s="59">
        <v>91.87</v>
      </c>
      <c r="P44" s="57"/>
      <c r="Q44" s="51"/>
      <c r="R44" s="51"/>
      <c r="S44" s="9">
        <f t="shared" si="4"/>
        <v>3018.13</v>
      </c>
    </row>
    <row r="45" spans="1:19" ht="15.75">
      <c r="A45" s="30">
        <v>16</v>
      </c>
      <c r="B45" s="2" t="s">
        <v>338</v>
      </c>
      <c r="C45" s="3" t="s">
        <v>193</v>
      </c>
      <c r="D45" s="3" t="s">
        <v>148</v>
      </c>
      <c r="E45" s="1" t="s">
        <v>149</v>
      </c>
      <c r="F45" s="4"/>
      <c r="G45" s="49" t="s">
        <v>26</v>
      </c>
      <c r="H45" s="55">
        <v>4048.39</v>
      </c>
      <c r="I45" s="19"/>
      <c r="J45" s="9"/>
      <c r="K45" s="51"/>
      <c r="L45" s="51"/>
      <c r="M45" s="51"/>
      <c r="N45" s="51">
        <f t="shared" si="3"/>
        <v>4048.39</v>
      </c>
      <c r="O45" s="59">
        <v>319.13</v>
      </c>
      <c r="P45" s="57"/>
      <c r="Q45" s="51"/>
      <c r="R45" s="51"/>
      <c r="S45" s="9">
        <f t="shared" si="4"/>
        <v>3729.2599999999998</v>
      </c>
    </row>
    <row r="46" spans="1:19" ht="15.75">
      <c r="A46" s="30">
        <v>17</v>
      </c>
      <c r="B46" s="2" t="s">
        <v>351</v>
      </c>
      <c r="C46" s="3" t="s">
        <v>194</v>
      </c>
      <c r="D46" s="3" t="s">
        <v>148</v>
      </c>
      <c r="E46" s="1" t="s">
        <v>149</v>
      </c>
      <c r="F46" s="4"/>
      <c r="G46" s="49" t="s">
        <v>26</v>
      </c>
      <c r="H46" s="55">
        <v>3778.46</v>
      </c>
      <c r="I46" s="19"/>
      <c r="J46" s="9"/>
      <c r="K46" s="51"/>
      <c r="L46" s="51"/>
      <c r="M46" s="51"/>
      <c r="N46" s="51">
        <f t="shared" si="3"/>
        <v>3778.46</v>
      </c>
      <c r="O46" s="59">
        <v>289.76</v>
      </c>
      <c r="P46" s="57"/>
      <c r="Q46" s="51"/>
      <c r="R46" s="51"/>
      <c r="S46" s="9">
        <f t="shared" si="4"/>
        <v>3488.7</v>
      </c>
    </row>
    <row r="47" spans="1:19" ht="15.75">
      <c r="A47" s="30">
        <v>18</v>
      </c>
      <c r="B47" s="2" t="s">
        <v>340</v>
      </c>
      <c r="C47" s="3" t="s">
        <v>193</v>
      </c>
      <c r="D47" s="3" t="s">
        <v>148</v>
      </c>
      <c r="E47" s="1" t="s">
        <v>149</v>
      </c>
      <c r="F47" s="4"/>
      <c r="G47" s="49" t="s">
        <v>26</v>
      </c>
      <c r="H47" s="55">
        <v>4048.39</v>
      </c>
      <c r="I47" s="19"/>
      <c r="J47" s="9"/>
      <c r="K47" s="51"/>
      <c r="L47" s="51"/>
      <c r="M47" s="51"/>
      <c r="N47" s="51">
        <f t="shared" si="3"/>
        <v>4048.39</v>
      </c>
      <c r="O47" s="59">
        <v>319.13</v>
      </c>
      <c r="P47" s="57"/>
      <c r="Q47" s="51"/>
      <c r="R47" s="51"/>
      <c r="S47" s="9">
        <f t="shared" si="4"/>
        <v>3729.2599999999998</v>
      </c>
    </row>
    <row r="48" spans="1:19" ht="15.75">
      <c r="A48" s="30">
        <v>19</v>
      </c>
      <c r="B48" s="2" t="s">
        <v>349</v>
      </c>
      <c r="C48" s="3" t="s">
        <v>193</v>
      </c>
      <c r="D48" s="3" t="s">
        <v>148</v>
      </c>
      <c r="E48" s="1" t="s">
        <v>149</v>
      </c>
      <c r="F48" s="4"/>
      <c r="G48" s="49" t="s">
        <v>26</v>
      </c>
      <c r="H48" s="55">
        <v>4048.39</v>
      </c>
      <c r="I48" s="19"/>
      <c r="J48" s="9"/>
      <c r="K48" s="51"/>
      <c r="L48" s="51"/>
      <c r="M48" s="51"/>
      <c r="N48" s="51">
        <f t="shared" si="3"/>
        <v>4048.39</v>
      </c>
      <c r="O48" s="59">
        <v>319.13</v>
      </c>
      <c r="P48" s="57"/>
      <c r="Q48" s="51"/>
      <c r="R48" s="51"/>
      <c r="S48" s="9">
        <f t="shared" si="4"/>
        <v>3729.2599999999998</v>
      </c>
    </row>
    <row r="49" spans="1:19" ht="15.75">
      <c r="A49" s="30">
        <v>20</v>
      </c>
      <c r="B49" s="2" t="s">
        <v>350</v>
      </c>
      <c r="C49" s="3" t="s">
        <v>194</v>
      </c>
      <c r="D49" s="3" t="s">
        <v>148</v>
      </c>
      <c r="E49" s="1" t="s">
        <v>149</v>
      </c>
      <c r="F49" s="4"/>
      <c r="G49" s="49" t="s">
        <v>26</v>
      </c>
      <c r="H49" s="55">
        <v>4048.39</v>
      </c>
      <c r="I49" s="19"/>
      <c r="J49" s="9"/>
      <c r="K49" s="51"/>
      <c r="L49" s="51"/>
      <c r="M49" s="51"/>
      <c r="N49" s="51">
        <f t="shared" si="3"/>
        <v>4048.39</v>
      </c>
      <c r="O49" s="59">
        <v>319.13</v>
      </c>
      <c r="P49" s="57"/>
      <c r="Q49" s="51"/>
      <c r="R49" s="51"/>
      <c r="S49" s="9">
        <f t="shared" si="4"/>
        <v>3729.2599999999998</v>
      </c>
    </row>
    <row r="50" spans="1:19" ht="15.75">
      <c r="A50" s="30">
        <v>21</v>
      </c>
      <c r="B50" s="2" t="s">
        <v>362</v>
      </c>
      <c r="C50" s="3" t="s">
        <v>194</v>
      </c>
      <c r="D50" s="3" t="s">
        <v>148</v>
      </c>
      <c r="E50" s="1" t="s">
        <v>149</v>
      </c>
      <c r="F50" s="4"/>
      <c r="G50" s="49" t="s">
        <v>26</v>
      </c>
      <c r="H50" s="55">
        <v>4048.39</v>
      </c>
      <c r="I50" s="19"/>
      <c r="J50" s="9"/>
      <c r="K50" s="51"/>
      <c r="L50" s="51"/>
      <c r="M50" s="51"/>
      <c r="N50" s="51">
        <f t="shared" si="3"/>
        <v>4048.39</v>
      </c>
      <c r="O50" s="59">
        <v>319.13</v>
      </c>
      <c r="P50" s="57"/>
      <c r="Q50" s="51"/>
      <c r="R50" s="51"/>
      <c r="S50" s="9">
        <f t="shared" si="4"/>
        <v>3729.2599999999998</v>
      </c>
    </row>
    <row r="51" spans="1:19" ht="15.75">
      <c r="A51" s="30">
        <v>22</v>
      </c>
      <c r="B51" s="2" t="s">
        <v>366</v>
      </c>
      <c r="C51" s="3" t="s">
        <v>194</v>
      </c>
      <c r="D51" s="3" t="s">
        <v>148</v>
      </c>
      <c r="E51" s="1" t="s">
        <v>149</v>
      </c>
      <c r="F51" s="4"/>
      <c r="G51" s="49" t="s">
        <v>26</v>
      </c>
      <c r="H51" s="55">
        <v>3778.46</v>
      </c>
      <c r="I51" s="19"/>
      <c r="J51" s="9"/>
      <c r="K51" s="51"/>
      <c r="L51" s="51"/>
      <c r="M51" s="51"/>
      <c r="N51" s="51">
        <f t="shared" si="3"/>
        <v>3778.46</v>
      </c>
      <c r="O51" s="59">
        <v>289.76</v>
      </c>
      <c r="P51" s="57"/>
      <c r="Q51" s="51"/>
      <c r="R51" s="51"/>
      <c r="S51" s="9">
        <f t="shared" si="4"/>
        <v>3488.7</v>
      </c>
    </row>
    <row r="52" spans="1:19" ht="15.75">
      <c r="A52" s="30">
        <v>23</v>
      </c>
      <c r="B52" s="2" t="s">
        <v>367</v>
      </c>
      <c r="C52" s="3" t="s">
        <v>317</v>
      </c>
      <c r="D52" s="3" t="s">
        <v>148</v>
      </c>
      <c r="E52" s="1" t="s">
        <v>149</v>
      </c>
      <c r="F52" s="4"/>
      <c r="G52" s="49" t="s">
        <v>26</v>
      </c>
      <c r="H52" s="55">
        <v>3110</v>
      </c>
      <c r="I52" s="19"/>
      <c r="J52" s="9"/>
      <c r="K52" s="51"/>
      <c r="L52" s="51"/>
      <c r="M52" s="51"/>
      <c r="N52" s="51">
        <f t="shared" si="3"/>
        <v>3110</v>
      </c>
      <c r="O52" s="59">
        <v>91.87</v>
      </c>
      <c r="P52" s="57"/>
      <c r="Q52" s="51"/>
      <c r="R52" s="51"/>
      <c r="S52" s="9">
        <f t="shared" si="4"/>
        <v>3018.13</v>
      </c>
    </row>
    <row r="53" spans="1:19" ht="15.75">
      <c r="A53" s="30">
        <v>24</v>
      </c>
      <c r="B53" s="2" t="s">
        <v>368</v>
      </c>
      <c r="C53" s="3" t="s">
        <v>193</v>
      </c>
      <c r="D53" s="3" t="s">
        <v>148</v>
      </c>
      <c r="E53" s="1" t="s">
        <v>149</v>
      </c>
      <c r="F53" s="4"/>
      <c r="G53" s="49" t="s">
        <v>26</v>
      </c>
      <c r="H53" s="55">
        <v>4048.39</v>
      </c>
      <c r="I53" s="19"/>
      <c r="J53" s="9"/>
      <c r="K53" s="51"/>
      <c r="L53" s="51"/>
      <c r="M53" s="51"/>
      <c r="N53" s="51">
        <f t="shared" si="3"/>
        <v>4048.39</v>
      </c>
      <c r="O53" s="59">
        <v>319.13</v>
      </c>
      <c r="P53" s="57"/>
      <c r="Q53" s="51"/>
      <c r="R53" s="57"/>
      <c r="S53" s="9">
        <f t="shared" si="4"/>
        <v>3729.2599999999998</v>
      </c>
    </row>
    <row r="54" spans="1:19" ht="15.75">
      <c r="A54" s="30">
        <v>25</v>
      </c>
      <c r="B54" s="2" t="s">
        <v>369</v>
      </c>
      <c r="C54" s="3" t="s">
        <v>194</v>
      </c>
      <c r="D54" s="3" t="s">
        <v>148</v>
      </c>
      <c r="E54" s="1" t="s">
        <v>149</v>
      </c>
      <c r="F54" s="4"/>
      <c r="G54" s="49" t="s">
        <v>26</v>
      </c>
      <c r="H54" s="55">
        <v>4048.39</v>
      </c>
      <c r="I54" s="19"/>
      <c r="J54" s="9"/>
      <c r="K54" s="51"/>
      <c r="L54" s="51"/>
      <c r="M54" s="51"/>
      <c r="N54" s="51">
        <f t="shared" si="3"/>
        <v>4048.39</v>
      </c>
      <c r="O54" s="59">
        <v>319.13</v>
      </c>
      <c r="P54" s="57"/>
      <c r="Q54" s="51"/>
      <c r="R54" s="51"/>
      <c r="S54" s="9">
        <f t="shared" si="4"/>
        <v>3729.2599999999998</v>
      </c>
    </row>
    <row r="55" spans="1:19" ht="15.75">
      <c r="A55" s="30">
        <v>26</v>
      </c>
      <c r="B55" s="2" t="s">
        <v>372</v>
      </c>
      <c r="C55" s="3" t="s">
        <v>193</v>
      </c>
      <c r="D55" s="3" t="s">
        <v>148</v>
      </c>
      <c r="E55" s="1" t="s">
        <v>149</v>
      </c>
      <c r="F55" s="4"/>
      <c r="G55" s="49" t="s">
        <v>26</v>
      </c>
      <c r="H55" s="55">
        <v>4048.39</v>
      </c>
      <c r="I55" s="19"/>
      <c r="J55" s="9"/>
      <c r="K55" s="51"/>
      <c r="L55" s="51"/>
      <c r="M55" s="51"/>
      <c r="N55" s="51">
        <f t="shared" ref="N55:N70" si="5">H55+I55+J55+K55+L55+M55</f>
        <v>4048.39</v>
      </c>
      <c r="O55" s="59">
        <v>319.13</v>
      </c>
      <c r="P55" s="57"/>
      <c r="Q55" s="51"/>
      <c r="R55" s="51"/>
      <c r="S55" s="9">
        <f t="shared" ref="S55:S70" si="6">+N55-O55-P55-Q55-R55</f>
        <v>3729.2599999999998</v>
      </c>
    </row>
    <row r="56" spans="1:19" ht="15.75">
      <c r="A56" s="30">
        <v>27</v>
      </c>
      <c r="B56" s="2" t="s">
        <v>380</v>
      </c>
      <c r="C56" s="3" t="s">
        <v>193</v>
      </c>
      <c r="D56" s="3" t="s">
        <v>148</v>
      </c>
      <c r="E56" s="1" t="s">
        <v>149</v>
      </c>
      <c r="F56" s="4"/>
      <c r="G56" s="49" t="s">
        <v>26</v>
      </c>
      <c r="H56" s="55">
        <v>4048.39</v>
      </c>
      <c r="I56" s="19"/>
      <c r="J56" s="9"/>
      <c r="K56" s="51"/>
      <c r="L56" s="51"/>
      <c r="M56" s="51"/>
      <c r="N56" s="51">
        <f t="shared" si="5"/>
        <v>4048.39</v>
      </c>
      <c r="O56" s="59">
        <v>319.13</v>
      </c>
      <c r="P56" s="57"/>
      <c r="Q56" s="51"/>
      <c r="R56" s="51"/>
      <c r="S56" s="9">
        <f t="shared" si="6"/>
        <v>3729.2599999999998</v>
      </c>
    </row>
    <row r="57" spans="1:19" ht="15.75">
      <c r="A57" s="30">
        <v>28</v>
      </c>
      <c r="B57" s="2" t="s">
        <v>381</v>
      </c>
      <c r="C57" s="3" t="s">
        <v>194</v>
      </c>
      <c r="D57" s="3" t="s">
        <v>148</v>
      </c>
      <c r="E57" s="1" t="s">
        <v>149</v>
      </c>
      <c r="F57" s="4"/>
      <c r="G57" s="49" t="s">
        <v>26</v>
      </c>
      <c r="H57" s="55">
        <v>3778.46</v>
      </c>
      <c r="I57" s="19"/>
      <c r="J57" s="9"/>
      <c r="K57" s="51"/>
      <c r="L57" s="51"/>
      <c r="M57" s="51"/>
      <c r="N57" s="51">
        <f t="shared" si="5"/>
        <v>3778.46</v>
      </c>
      <c r="O57" s="59">
        <v>289.76</v>
      </c>
      <c r="P57" s="57"/>
      <c r="Q57" s="51"/>
      <c r="R57" s="51"/>
      <c r="S57" s="9">
        <f t="shared" si="6"/>
        <v>3488.7</v>
      </c>
    </row>
    <row r="58" spans="1:19" ht="15.75">
      <c r="A58" s="30">
        <v>29</v>
      </c>
      <c r="B58" s="2" t="s">
        <v>395</v>
      </c>
      <c r="C58" s="3" t="s">
        <v>194</v>
      </c>
      <c r="D58" s="3" t="s">
        <v>148</v>
      </c>
      <c r="E58" s="1" t="s">
        <v>149</v>
      </c>
      <c r="F58" s="4"/>
      <c r="G58" s="49" t="s">
        <v>26</v>
      </c>
      <c r="H58" s="55">
        <v>4048.39</v>
      </c>
      <c r="I58" s="19"/>
      <c r="J58" s="9"/>
      <c r="K58" s="51"/>
      <c r="L58" s="51"/>
      <c r="M58" s="51"/>
      <c r="N58" s="51">
        <f t="shared" si="5"/>
        <v>4048.39</v>
      </c>
      <c r="O58" s="59">
        <v>319.13</v>
      </c>
      <c r="P58" s="57"/>
      <c r="Q58" s="51"/>
      <c r="R58" s="51"/>
      <c r="S58" s="9">
        <f t="shared" si="6"/>
        <v>3729.2599999999998</v>
      </c>
    </row>
    <row r="59" spans="1:19" ht="15.75">
      <c r="A59" s="30">
        <v>30</v>
      </c>
      <c r="B59" s="2" t="s">
        <v>397</v>
      </c>
      <c r="C59" s="3" t="s">
        <v>194</v>
      </c>
      <c r="D59" s="3" t="s">
        <v>148</v>
      </c>
      <c r="E59" s="1" t="s">
        <v>149</v>
      </c>
      <c r="F59" s="4"/>
      <c r="G59" s="49" t="s">
        <v>26</v>
      </c>
      <c r="H59" s="55">
        <v>4048.39</v>
      </c>
      <c r="I59" s="19"/>
      <c r="J59" s="9"/>
      <c r="K59" s="51"/>
      <c r="L59" s="51"/>
      <c r="M59" s="51"/>
      <c r="N59" s="51">
        <f t="shared" si="5"/>
        <v>4048.39</v>
      </c>
      <c r="O59" s="59">
        <v>319.13</v>
      </c>
      <c r="P59" s="57"/>
      <c r="Q59" s="51"/>
      <c r="R59" s="51"/>
      <c r="S59" s="9">
        <f t="shared" si="6"/>
        <v>3729.2599999999998</v>
      </c>
    </row>
    <row r="60" spans="1:19" ht="15.75">
      <c r="A60" s="30">
        <v>31</v>
      </c>
      <c r="B60" s="2" t="s">
        <v>399</v>
      </c>
      <c r="C60" s="3" t="s">
        <v>193</v>
      </c>
      <c r="D60" s="3" t="s">
        <v>148</v>
      </c>
      <c r="E60" s="1" t="s">
        <v>149</v>
      </c>
      <c r="F60" s="4"/>
      <c r="G60" s="49" t="s">
        <v>26</v>
      </c>
      <c r="H60" s="55">
        <v>3778.46</v>
      </c>
      <c r="I60" s="19"/>
      <c r="J60" s="9"/>
      <c r="K60" s="51"/>
      <c r="L60" s="57"/>
      <c r="M60" s="51"/>
      <c r="N60" s="51">
        <f t="shared" si="5"/>
        <v>3778.46</v>
      </c>
      <c r="O60" s="59">
        <v>289.76</v>
      </c>
      <c r="P60" s="57"/>
      <c r="Q60" s="51"/>
      <c r="R60" s="51"/>
      <c r="S60" s="9">
        <f t="shared" si="6"/>
        <v>3488.7</v>
      </c>
    </row>
    <row r="61" spans="1:19" ht="15.75">
      <c r="A61" s="30">
        <v>32</v>
      </c>
      <c r="B61" s="2" t="s">
        <v>401</v>
      </c>
      <c r="C61" s="3" t="s">
        <v>385</v>
      </c>
      <c r="D61" s="3" t="s">
        <v>148</v>
      </c>
      <c r="E61" s="1" t="s">
        <v>149</v>
      </c>
      <c r="F61" s="4"/>
      <c r="G61" s="49" t="s">
        <v>26</v>
      </c>
      <c r="H61" s="55">
        <v>6004.41</v>
      </c>
      <c r="I61" s="19"/>
      <c r="J61" s="9"/>
      <c r="K61" s="51"/>
      <c r="L61" s="51"/>
      <c r="M61" s="51"/>
      <c r="N61" s="51">
        <f t="shared" si="5"/>
        <v>6004.41</v>
      </c>
      <c r="O61" s="59">
        <v>644.37</v>
      </c>
      <c r="P61" s="57"/>
      <c r="Q61" s="51"/>
      <c r="R61" s="51"/>
      <c r="S61" s="9">
        <f t="shared" si="6"/>
        <v>5360.04</v>
      </c>
    </row>
    <row r="62" spans="1:19" ht="15.75">
      <c r="A62" s="30">
        <v>33</v>
      </c>
      <c r="B62" s="2" t="s">
        <v>407</v>
      </c>
      <c r="C62" s="3" t="s">
        <v>194</v>
      </c>
      <c r="D62" s="3" t="s">
        <v>148</v>
      </c>
      <c r="E62" s="1" t="s">
        <v>149</v>
      </c>
      <c r="F62" s="4"/>
      <c r="G62" s="49" t="s">
        <v>26</v>
      </c>
      <c r="H62" s="55">
        <v>4048.39</v>
      </c>
      <c r="I62" s="19"/>
      <c r="J62" s="9"/>
      <c r="K62" s="51"/>
      <c r="L62" s="51"/>
      <c r="M62" s="51"/>
      <c r="N62" s="51">
        <f t="shared" si="5"/>
        <v>4048.39</v>
      </c>
      <c r="O62" s="59">
        <v>319.13</v>
      </c>
      <c r="P62" s="57"/>
      <c r="Q62" s="51"/>
      <c r="R62" s="51"/>
      <c r="S62" s="9">
        <f t="shared" si="6"/>
        <v>3729.2599999999998</v>
      </c>
    </row>
    <row r="63" spans="1:19" ht="15.75">
      <c r="A63" s="30">
        <v>34</v>
      </c>
      <c r="B63" s="2" t="s">
        <v>431</v>
      </c>
      <c r="C63" s="3" t="s">
        <v>193</v>
      </c>
      <c r="D63" s="3" t="s">
        <v>148</v>
      </c>
      <c r="E63" s="1" t="s">
        <v>149</v>
      </c>
      <c r="F63" s="4"/>
      <c r="G63" s="49" t="s">
        <v>26</v>
      </c>
      <c r="H63" s="55">
        <v>4048.39</v>
      </c>
      <c r="I63" s="19"/>
      <c r="J63" s="9"/>
      <c r="K63" s="51"/>
      <c r="L63" s="51"/>
      <c r="M63" s="51"/>
      <c r="N63" s="51">
        <f t="shared" si="5"/>
        <v>4048.39</v>
      </c>
      <c r="O63" s="59">
        <v>319.13</v>
      </c>
      <c r="P63" s="57"/>
      <c r="Q63" s="51"/>
      <c r="R63" s="51"/>
      <c r="S63" s="9">
        <f t="shared" si="6"/>
        <v>3729.2599999999998</v>
      </c>
    </row>
    <row r="64" spans="1:19" ht="15.75">
      <c r="A64" s="30">
        <v>35</v>
      </c>
      <c r="B64" s="2" t="s">
        <v>442</v>
      </c>
      <c r="C64" s="3" t="s">
        <v>193</v>
      </c>
      <c r="D64" s="3" t="s">
        <v>148</v>
      </c>
      <c r="E64" s="1" t="s">
        <v>149</v>
      </c>
      <c r="F64" s="4"/>
      <c r="G64" s="49" t="s">
        <v>26</v>
      </c>
      <c r="H64" s="55">
        <v>4048.39</v>
      </c>
      <c r="I64" s="19"/>
      <c r="J64" s="9"/>
      <c r="K64" s="51"/>
      <c r="L64" s="51"/>
      <c r="M64" s="51"/>
      <c r="N64" s="51">
        <f t="shared" si="5"/>
        <v>4048.39</v>
      </c>
      <c r="O64" s="59">
        <v>319.13</v>
      </c>
      <c r="P64" s="57"/>
      <c r="Q64" s="51"/>
      <c r="R64" s="51"/>
      <c r="S64" s="9">
        <f t="shared" si="6"/>
        <v>3729.2599999999998</v>
      </c>
    </row>
    <row r="65" spans="1:19" ht="15.75">
      <c r="A65" s="30">
        <v>36</v>
      </c>
      <c r="B65" s="2" t="s">
        <v>443</v>
      </c>
      <c r="C65" s="3" t="s">
        <v>193</v>
      </c>
      <c r="D65" s="3" t="s">
        <v>148</v>
      </c>
      <c r="E65" s="1" t="s">
        <v>149</v>
      </c>
      <c r="F65" s="4"/>
      <c r="G65" s="49" t="s">
        <v>26</v>
      </c>
      <c r="H65" s="55">
        <v>4048.39</v>
      </c>
      <c r="I65" s="19"/>
      <c r="J65" s="9"/>
      <c r="K65" s="51"/>
      <c r="L65" s="51"/>
      <c r="M65" s="51"/>
      <c r="N65" s="51">
        <f t="shared" si="5"/>
        <v>4048.39</v>
      </c>
      <c r="O65" s="59">
        <v>319.13</v>
      </c>
      <c r="P65" s="57"/>
      <c r="Q65" s="51"/>
      <c r="R65" s="51"/>
      <c r="S65" s="9">
        <f t="shared" si="6"/>
        <v>3729.2599999999998</v>
      </c>
    </row>
    <row r="66" spans="1:19" ht="15.75">
      <c r="A66" s="30">
        <v>37</v>
      </c>
      <c r="B66" s="2" t="s">
        <v>444</v>
      </c>
      <c r="C66" s="3" t="s">
        <v>193</v>
      </c>
      <c r="D66" s="3" t="s">
        <v>148</v>
      </c>
      <c r="E66" s="1" t="s">
        <v>149</v>
      </c>
      <c r="F66" s="4"/>
      <c r="G66" s="49" t="s">
        <v>26</v>
      </c>
      <c r="H66" s="55">
        <v>3508.61</v>
      </c>
      <c r="I66" s="19"/>
      <c r="J66" s="9"/>
      <c r="K66" s="51"/>
      <c r="L66" s="51"/>
      <c r="M66" s="51"/>
      <c r="N66" s="51">
        <f t="shared" si="5"/>
        <v>3508.61</v>
      </c>
      <c r="O66" s="59">
        <v>135.30000000000001</v>
      </c>
      <c r="P66" s="57"/>
      <c r="Q66" s="51"/>
      <c r="R66" s="51"/>
      <c r="S66" s="9">
        <f t="shared" si="6"/>
        <v>3373.31</v>
      </c>
    </row>
    <row r="67" spans="1:19" ht="15.75">
      <c r="A67" s="30">
        <v>38</v>
      </c>
      <c r="B67" s="2" t="s">
        <v>451</v>
      </c>
      <c r="C67" s="3" t="s">
        <v>193</v>
      </c>
      <c r="D67" s="3" t="s">
        <v>148</v>
      </c>
      <c r="E67" s="1" t="s">
        <v>149</v>
      </c>
      <c r="F67" s="4"/>
      <c r="G67" s="49" t="s">
        <v>26</v>
      </c>
      <c r="H67" s="55">
        <v>3508.61</v>
      </c>
      <c r="I67" s="19"/>
      <c r="J67" s="9"/>
      <c r="K67" s="51"/>
      <c r="L67" s="51"/>
      <c r="M67" s="51"/>
      <c r="N67" s="51">
        <f t="shared" si="5"/>
        <v>3508.61</v>
      </c>
      <c r="O67" s="59">
        <v>135.30000000000001</v>
      </c>
      <c r="P67" s="57"/>
      <c r="Q67" s="51"/>
      <c r="R67" s="51"/>
      <c r="S67" s="9">
        <f t="shared" si="6"/>
        <v>3373.31</v>
      </c>
    </row>
    <row r="68" spans="1:19" ht="15.75">
      <c r="A68" s="30">
        <v>39</v>
      </c>
      <c r="B68" s="2" t="s">
        <v>453</v>
      </c>
      <c r="C68" s="3" t="s">
        <v>193</v>
      </c>
      <c r="D68" s="3" t="s">
        <v>148</v>
      </c>
      <c r="E68" s="1" t="s">
        <v>149</v>
      </c>
      <c r="F68" s="4"/>
      <c r="G68" s="49" t="s">
        <v>26</v>
      </c>
      <c r="H68" s="55">
        <v>3238.72</v>
      </c>
      <c r="I68" s="19"/>
      <c r="J68" s="9"/>
      <c r="K68" s="51"/>
      <c r="L68" s="51"/>
      <c r="M68" s="51"/>
      <c r="N68" s="51">
        <f t="shared" si="5"/>
        <v>3238.72</v>
      </c>
      <c r="O68" s="59">
        <v>105.93</v>
      </c>
      <c r="P68" s="57"/>
      <c r="Q68" s="51"/>
      <c r="R68" s="51"/>
      <c r="S68" s="9">
        <f t="shared" si="6"/>
        <v>3132.79</v>
      </c>
    </row>
    <row r="69" spans="1:19" ht="15.75">
      <c r="A69" s="30">
        <v>40</v>
      </c>
      <c r="B69" s="2" t="s">
        <v>454</v>
      </c>
      <c r="C69" s="3" t="s">
        <v>193</v>
      </c>
      <c r="D69" s="3" t="s">
        <v>148</v>
      </c>
      <c r="E69" s="1" t="s">
        <v>149</v>
      </c>
      <c r="F69" s="4"/>
      <c r="G69" s="49" t="s">
        <v>26</v>
      </c>
      <c r="H69" s="55">
        <v>4048.39</v>
      </c>
      <c r="I69" s="19"/>
      <c r="J69" s="9"/>
      <c r="K69" s="51"/>
      <c r="L69" s="51"/>
      <c r="M69" s="51"/>
      <c r="N69" s="51">
        <f t="shared" si="5"/>
        <v>4048.39</v>
      </c>
      <c r="O69" s="59">
        <v>319.13</v>
      </c>
      <c r="P69" s="57"/>
      <c r="Q69" s="51"/>
      <c r="R69" s="51"/>
      <c r="S69" s="9">
        <f t="shared" si="6"/>
        <v>3729.2599999999998</v>
      </c>
    </row>
    <row r="70" spans="1:19" ht="15.75">
      <c r="A70" s="30">
        <v>41</v>
      </c>
      <c r="B70" s="2" t="s">
        <v>464</v>
      </c>
      <c r="C70" s="3" t="s">
        <v>193</v>
      </c>
      <c r="D70" s="3" t="s">
        <v>148</v>
      </c>
      <c r="E70" s="1" t="s">
        <v>149</v>
      </c>
      <c r="F70" s="4"/>
      <c r="G70" s="49" t="s">
        <v>26</v>
      </c>
      <c r="H70" s="55">
        <v>2968.79</v>
      </c>
      <c r="I70" s="19"/>
      <c r="J70" s="9"/>
      <c r="K70" s="51"/>
      <c r="L70" s="51"/>
      <c r="M70" s="51"/>
      <c r="N70" s="51">
        <f t="shared" si="5"/>
        <v>2968.79</v>
      </c>
      <c r="O70" s="59">
        <v>56.3</v>
      </c>
      <c r="P70" s="57"/>
      <c r="Q70" s="51"/>
      <c r="R70" s="51"/>
      <c r="S70" s="9">
        <f t="shared" si="6"/>
        <v>2912.49</v>
      </c>
    </row>
    <row r="71" spans="1:19" ht="15.75">
      <c r="A71" s="30">
        <v>42</v>
      </c>
      <c r="B71" s="2" t="s">
        <v>177</v>
      </c>
      <c r="C71" s="3" t="s">
        <v>161</v>
      </c>
      <c r="D71" s="3" t="s">
        <v>142</v>
      </c>
      <c r="E71" s="1" t="s">
        <v>149</v>
      </c>
      <c r="F71" s="4"/>
      <c r="G71" s="49" t="s">
        <v>26</v>
      </c>
      <c r="H71" s="6">
        <v>2752</v>
      </c>
      <c r="I71" s="19"/>
      <c r="J71" s="9"/>
      <c r="K71" s="51"/>
      <c r="L71" s="51"/>
      <c r="M71" s="51"/>
      <c r="N71" s="51">
        <f t="shared" si="3"/>
        <v>2752</v>
      </c>
      <c r="O71" s="5">
        <v>32.67</v>
      </c>
      <c r="P71" s="57"/>
      <c r="Q71" s="51"/>
      <c r="R71" s="51"/>
      <c r="S71" s="9">
        <f t="shared" si="4"/>
        <v>2719.33</v>
      </c>
    </row>
    <row r="72" spans="1:19" ht="15.75">
      <c r="A72" s="30">
        <v>43</v>
      </c>
      <c r="B72" s="2" t="s">
        <v>199</v>
      </c>
      <c r="C72" s="3" t="s">
        <v>161</v>
      </c>
      <c r="D72" s="3" t="s">
        <v>142</v>
      </c>
      <c r="E72" s="1" t="s">
        <v>149</v>
      </c>
      <c r="F72" s="4"/>
      <c r="G72" s="49" t="s">
        <v>26</v>
      </c>
      <c r="H72" s="6">
        <v>2752</v>
      </c>
      <c r="I72" s="19"/>
      <c r="J72" s="9"/>
      <c r="K72" s="51"/>
      <c r="L72" s="51"/>
      <c r="M72" s="51"/>
      <c r="N72" s="51">
        <f t="shared" si="3"/>
        <v>2752</v>
      </c>
      <c r="O72" s="5">
        <v>32.67</v>
      </c>
      <c r="P72" s="57"/>
      <c r="Q72" s="51"/>
      <c r="R72" s="51"/>
      <c r="S72" s="9">
        <f t="shared" si="4"/>
        <v>2719.33</v>
      </c>
    </row>
    <row r="73" spans="1:19" ht="15.75">
      <c r="A73" s="30">
        <v>44</v>
      </c>
      <c r="B73" s="2" t="s">
        <v>347</v>
      </c>
      <c r="C73" s="3" t="s">
        <v>161</v>
      </c>
      <c r="D73" s="3" t="s">
        <v>142</v>
      </c>
      <c r="E73" s="1" t="s">
        <v>149</v>
      </c>
      <c r="F73" s="4"/>
      <c r="G73" s="49" t="s">
        <v>26</v>
      </c>
      <c r="H73" s="6">
        <v>2752</v>
      </c>
      <c r="I73" s="19"/>
      <c r="J73" s="9"/>
      <c r="K73" s="51"/>
      <c r="L73" s="51"/>
      <c r="M73" s="51"/>
      <c r="N73" s="51">
        <f t="shared" si="3"/>
        <v>2752</v>
      </c>
      <c r="O73" s="5">
        <v>32.67</v>
      </c>
      <c r="P73" s="57"/>
      <c r="Q73" s="51"/>
      <c r="R73" s="51"/>
      <c r="S73" s="9">
        <f t="shared" si="4"/>
        <v>2719.33</v>
      </c>
    </row>
    <row r="74" spans="1:19" ht="15.75">
      <c r="A74" s="30">
        <v>45</v>
      </c>
      <c r="B74" s="2" t="s">
        <v>411</v>
      </c>
      <c r="C74" s="3" t="s">
        <v>161</v>
      </c>
      <c r="D74" s="3" t="s">
        <v>142</v>
      </c>
      <c r="E74" s="1" t="s">
        <v>149</v>
      </c>
      <c r="F74" s="4"/>
      <c r="G74" s="49" t="s">
        <v>26</v>
      </c>
      <c r="H74" s="6">
        <v>2752</v>
      </c>
      <c r="I74" s="19"/>
      <c r="J74" s="9"/>
      <c r="K74" s="51"/>
      <c r="L74" s="51"/>
      <c r="M74" s="51"/>
      <c r="N74" s="51">
        <f t="shared" si="3"/>
        <v>2752</v>
      </c>
      <c r="O74" s="5">
        <v>32.67</v>
      </c>
      <c r="P74" s="57"/>
      <c r="Q74" s="51"/>
      <c r="R74" s="51"/>
      <c r="S74" s="9">
        <f t="shared" si="4"/>
        <v>2719.33</v>
      </c>
    </row>
    <row r="75" spans="1:19" ht="15.75">
      <c r="A75" s="30">
        <v>46</v>
      </c>
      <c r="B75" s="2" t="s">
        <v>410</v>
      </c>
      <c r="C75" s="3" t="s">
        <v>161</v>
      </c>
      <c r="D75" s="3" t="s">
        <v>142</v>
      </c>
      <c r="E75" s="1" t="s">
        <v>149</v>
      </c>
      <c r="F75" s="4"/>
      <c r="G75" s="49" t="s">
        <v>26</v>
      </c>
      <c r="H75" s="6">
        <v>2752</v>
      </c>
      <c r="I75" s="19"/>
      <c r="J75" s="9"/>
      <c r="K75" s="51"/>
      <c r="L75" s="51"/>
      <c r="M75" s="51"/>
      <c r="N75" s="51">
        <f t="shared" si="3"/>
        <v>2752</v>
      </c>
      <c r="O75" s="5">
        <v>32.67</v>
      </c>
      <c r="P75" s="57"/>
      <c r="Q75" s="51"/>
      <c r="R75" s="51"/>
      <c r="S75" s="9">
        <f t="shared" si="4"/>
        <v>2719.33</v>
      </c>
    </row>
    <row r="76" spans="1:19" ht="15.75">
      <c r="A76" s="30">
        <v>47</v>
      </c>
      <c r="B76" s="2" t="s">
        <v>438</v>
      </c>
      <c r="C76" s="3" t="s">
        <v>161</v>
      </c>
      <c r="D76" s="3" t="s">
        <v>142</v>
      </c>
      <c r="E76" s="1" t="s">
        <v>149</v>
      </c>
      <c r="F76" s="4"/>
      <c r="G76" s="49" t="s">
        <v>26</v>
      </c>
      <c r="H76" s="6">
        <v>2752</v>
      </c>
      <c r="I76" s="19"/>
      <c r="J76" s="9"/>
      <c r="K76" s="51"/>
      <c r="L76" s="51"/>
      <c r="M76" s="51"/>
      <c r="N76" s="51">
        <f t="shared" si="3"/>
        <v>2752</v>
      </c>
      <c r="O76" s="5">
        <v>32.67</v>
      </c>
      <c r="P76" s="57"/>
      <c r="Q76" s="51"/>
      <c r="R76" s="51"/>
      <c r="S76" s="9">
        <f t="shared" si="4"/>
        <v>2719.33</v>
      </c>
    </row>
    <row r="77" spans="1:19" ht="15.75">
      <c r="A77" s="30">
        <v>48</v>
      </c>
      <c r="B77" s="2" t="s">
        <v>439</v>
      </c>
      <c r="C77" s="3" t="s">
        <v>161</v>
      </c>
      <c r="D77" s="3" t="s">
        <v>142</v>
      </c>
      <c r="E77" s="1" t="s">
        <v>149</v>
      </c>
      <c r="F77" s="4"/>
      <c r="G77" s="49" t="s">
        <v>26</v>
      </c>
      <c r="H77" s="6">
        <v>2752</v>
      </c>
      <c r="I77" s="19"/>
      <c r="J77" s="9"/>
      <c r="K77" s="51"/>
      <c r="L77" s="51"/>
      <c r="M77" s="51"/>
      <c r="N77" s="51">
        <f t="shared" si="3"/>
        <v>2752</v>
      </c>
      <c r="O77" s="5">
        <v>32.67</v>
      </c>
      <c r="P77" s="57"/>
      <c r="Q77" s="51"/>
      <c r="R77" s="51"/>
      <c r="S77" s="9">
        <f t="shared" si="4"/>
        <v>2719.33</v>
      </c>
    </row>
    <row r="78" spans="1:19" ht="15.75">
      <c r="A78" s="30">
        <v>49</v>
      </c>
      <c r="B78" s="2" t="s">
        <v>440</v>
      </c>
      <c r="C78" s="3" t="s">
        <v>161</v>
      </c>
      <c r="D78" s="3" t="s">
        <v>142</v>
      </c>
      <c r="E78" s="1" t="s">
        <v>149</v>
      </c>
      <c r="F78" s="4"/>
      <c r="G78" s="49" t="s">
        <v>26</v>
      </c>
      <c r="H78" s="6">
        <v>2752</v>
      </c>
      <c r="I78" s="19"/>
      <c r="J78" s="9"/>
      <c r="K78" s="51"/>
      <c r="L78" s="51"/>
      <c r="M78" s="51"/>
      <c r="N78" s="51">
        <f t="shared" si="3"/>
        <v>2752</v>
      </c>
      <c r="O78" s="5">
        <v>32.67</v>
      </c>
      <c r="P78" s="57"/>
      <c r="Q78" s="51"/>
      <c r="R78" s="51"/>
      <c r="S78" s="9">
        <f t="shared" si="4"/>
        <v>2719.33</v>
      </c>
    </row>
    <row r="79" spans="1:19" ht="15.75">
      <c r="A79" s="30">
        <v>50</v>
      </c>
      <c r="B79" s="2" t="s">
        <v>452</v>
      </c>
      <c r="C79" s="3" t="s">
        <v>161</v>
      </c>
      <c r="D79" s="3" t="s">
        <v>142</v>
      </c>
      <c r="E79" s="1" t="s">
        <v>149</v>
      </c>
      <c r="F79" s="4"/>
      <c r="G79" s="49" t="s">
        <v>26</v>
      </c>
      <c r="H79" s="6">
        <v>2752</v>
      </c>
      <c r="I79" s="19"/>
      <c r="J79" s="9"/>
      <c r="K79" s="51"/>
      <c r="L79" s="51"/>
      <c r="M79" s="51"/>
      <c r="N79" s="51">
        <f t="shared" si="3"/>
        <v>2752</v>
      </c>
      <c r="O79" s="5">
        <v>32.67</v>
      </c>
      <c r="P79" s="57"/>
      <c r="Q79" s="51"/>
      <c r="R79" s="51"/>
      <c r="S79" s="9">
        <f t="shared" si="4"/>
        <v>2719.33</v>
      </c>
    </row>
    <row r="80" spans="1:19" ht="15.75">
      <c r="A80" s="30">
        <v>51</v>
      </c>
      <c r="B80" s="2" t="s">
        <v>455</v>
      </c>
      <c r="C80" s="3" t="s">
        <v>35</v>
      </c>
      <c r="D80" s="3" t="s">
        <v>165</v>
      </c>
      <c r="E80" s="1" t="s">
        <v>149</v>
      </c>
      <c r="F80" s="4"/>
      <c r="G80" s="49" t="s">
        <v>44</v>
      </c>
      <c r="H80" s="6">
        <v>2867</v>
      </c>
      <c r="I80" s="19"/>
      <c r="J80" s="9"/>
      <c r="K80" s="51"/>
      <c r="L80" s="51"/>
      <c r="M80" s="51"/>
      <c r="N80" s="51">
        <f t="shared" si="3"/>
        <v>2867</v>
      </c>
      <c r="O80" s="5">
        <v>232.43</v>
      </c>
      <c r="P80" s="57"/>
      <c r="Q80" s="51"/>
      <c r="R80" s="51"/>
      <c r="S80" s="9">
        <f t="shared" si="4"/>
        <v>2634.57</v>
      </c>
    </row>
    <row r="81" spans="1:19" ht="15.75">
      <c r="A81" s="30">
        <v>52</v>
      </c>
      <c r="B81" s="2" t="s">
        <v>167</v>
      </c>
      <c r="C81" s="3" t="s">
        <v>166</v>
      </c>
      <c r="D81" s="3" t="s">
        <v>165</v>
      </c>
      <c r="E81" s="1" t="s">
        <v>149</v>
      </c>
      <c r="F81" s="4"/>
      <c r="G81" s="49" t="s">
        <v>26</v>
      </c>
      <c r="H81" s="55">
        <v>2752</v>
      </c>
      <c r="I81" s="19"/>
      <c r="J81" s="9"/>
      <c r="K81" s="51"/>
      <c r="L81" s="51"/>
      <c r="M81" s="51"/>
      <c r="N81" s="51">
        <f t="shared" si="3"/>
        <v>2752</v>
      </c>
      <c r="O81" s="19">
        <v>32.67</v>
      </c>
      <c r="P81" s="57"/>
      <c r="Q81" s="51"/>
      <c r="R81" s="51"/>
      <c r="S81" s="9">
        <f t="shared" si="4"/>
        <v>2719.33</v>
      </c>
    </row>
    <row r="82" spans="1:19" ht="15.75">
      <c r="A82" s="30">
        <v>53</v>
      </c>
      <c r="B82" s="2" t="s">
        <v>176</v>
      </c>
      <c r="C82" s="3" t="s">
        <v>166</v>
      </c>
      <c r="D82" s="3" t="s">
        <v>165</v>
      </c>
      <c r="E82" s="1" t="s">
        <v>149</v>
      </c>
      <c r="F82" s="4"/>
      <c r="G82" s="49" t="s">
        <v>26</v>
      </c>
      <c r="H82" s="55">
        <v>2752</v>
      </c>
      <c r="I82" s="19"/>
      <c r="J82" s="9"/>
      <c r="K82" s="51"/>
      <c r="L82" s="51"/>
      <c r="M82" s="51"/>
      <c r="N82" s="51">
        <f t="shared" si="3"/>
        <v>2752</v>
      </c>
      <c r="O82" s="19">
        <v>32.67</v>
      </c>
      <c r="P82" s="57"/>
      <c r="Q82" s="51"/>
      <c r="R82" s="51"/>
      <c r="S82" s="9">
        <f t="shared" si="4"/>
        <v>2719.33</v>
      </c>
    </row>
    <row r="83" spans="1:19" ht="15.75">
      <c r="A83" s="30">
        <v>54</v>
      </c>
      <c r="B83" s="2" t="s">
        <v>373</v>
      </c>
      <c r="C83" s="3" t="s">
        <v>166</v>
      </c>
      <c r="D83" s="3" t="s">
        <v>165</v>
      </c>
      <c r="E83" s="1" t="s">
        <v>149</v>
      </c>
      <c r="F83" s="4"/>
      <c r="G83" s="49" t="s">
        <v>26</v>
      </c>
      <c r="H83" s="55">
        <v>2752</v>
      </c>
      <c r="I83" s="19"/>
      <c r="J83" s="9"/>
      <c r="K83" s="51"/>
      <c r="L83" s="51"/>
      <c r="M83" s="51"/>
      <c r="N83" s="51">
        <f>H83+I83+J83+K83+L83+M83</f>
        <v>2752</v>
      </c>
      <c r="O83" s="19">
        <v>32.67</v>
      </c>
      <c r="P83" s="57"/>
      <c r="Q83" s="51"/>
      <c r="R83" s="51"/>
      <c r="S83" s="9">
        <f t="shared" si="4"/>
        <v>2719.33</v>
      </c>
    </row>
    <row r="84" spans="1:19" ht="18">
      <c r="A84" s="30"/>
      <c r="B84" s="47" t="s">
        <v>151</v>
      </c>
      <c r="C84" s="8"/>
      <c r="D84" s="8"/>
      <c r="E84" s="8"/>
      <c r="F84" s="50"/>
      <c r="G84" s="8"/>
      <c r="H84" s="29">
        <f t="shared" ref="H84:R84" si="7">SUM(H30:H83)</f>
        <v>197201.64000000004</v>
      </c>
      <c r="I84" s="29">
        <f t="shared" si="7"/>
        <v>0</v>
      </c>
      <c r="J84" s="29">
        <f t="shared" si="7"/>
        <v>0</v>
      </c>
      <c r="K84" s="29">
        <f t="shared" si="7"/>
        <v>0</v>
      </c>
      <c r="L84" s="29">
        <f t="shared" si="7"/>
        <v>0</v>
      </c>
      <c r="M84" s="29">
        <f t="shared" si="7"/>
        <v>0</v>
      </c>
      <c r="N84" s="29">
        <f t="shared" si="7"/>
        <v>197201.64000000004</v>
      </c>
      <c r="O84" s="29">
        <f t="shared" si="7"/>
        <v>12258.489999999998</v>
      </c>
      <c r="P84" s="45">
        <f t="shared" si="7"/>
        <v>0</v>
      </c>
      <c r="Q84" s="29">
        <f t="shared" si="7"/>
        <v>0</v>
      </c>
      <c r="R84" s="29">
        <f t="shared" si="7"/>
        <v>0</v>
      </c>
      <c r="S84" s="29">
        <f>SUM(S30:S83)</f>
        <v>184943.14999999979</v>
      </c>
    </row>
    <row r="85" spans="1:19" ht="15.75">
      <c r="A85" s="30"/>
      <c r="B85" s="30"/>
      <c r="C85" s="8"/>
      <c r="D85" s="8"/>
      <c r="E85" s="8"/>
      <c r="F85" s="8"/>
      <c r="G85" s="8"/>
      <c r="H85" s="9"/>
      <c r="I85" s="9"/>
      <c r="J85" s="9"/>
      <c r="K85" s="9"/>
      <c r="L85" s="9"/>
      <c r="M85" s="9"/>
      <c r="N85" s="9"/>
      <c r="O85" s="9"/>
      <c r="P85" s="31"/>
      <c r="Q85" s="9"/>
      <c r="R85" s="9"/>
      <c r="S85" s="9">
        <f>S84+S13</f>
        <v>213225.1899999998</v>
      </c>
    </row>
    <row r="86" spans="1:19" ht="15.75">
      <c r="A86" s="30"/>
      <c r="B86" s="30"/>
      <c r="C86" s="8"/>
      <c r="D86" s="8"/>
      <c r="E86" s="8"/>
      <c r="F86" s="8"/>
      <c r="G86" s="8"/>
      <c r="H86" s="9"/>
      <c r="I86" s="9"/>
      <c r="J86" s="9"/>
      <c r="K86" s="9"/>
      <c r="L86" s="9"/>
      <c r="M86" s="9"/>
      <c r="N86" s="9"/>
      <c r="O86" s="9"/>
      <c r="P86" s="31"/>
      <c r="Q86" s="9"/>
      <c r="R86" s="9"/>
      <c r="S86" s="9"/>
    </row>
    <row r="87" spans="1:19" ht="15.75">
      <c r="A87" s="30"/>
      <c r="B87" s="30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30"/>
      <c r="Q87" s="8"/>
      <c r="R87" s="8"/>
      <c r="S87" s="9"/>
    </row>
    <row r="88" spans="1:19" ht="15.75">
      <c r="A88" s="30"/>
      <c r="B88" s="30"/>
      <c r="C88" s="8"/>
      <c r="D88" s="8"/>
      <c r="E88" s="8"/>
      <c r="F88" s="8"/>
      <c r="G88" s="8"/>
      <c r="H88" s="8"/>
      <c r="I88" s="8"/>
      <c r="J88" s="8"/>
      <c r="K88" s="8"/>
      <c r="L88" s="9"/>
      <c r="M88" s="8"/>
      <c r="N88" s="8"/>
      <c r="O88" s="8"/>
      <c r="P88" s="30"/>
      <c r="Q88" s="8"/>
      <c r="R88" s="8"/>
    </row>
    <row r="89" spans="1:19" ht="15.75">
      <c r="A89" s="30"/>
      <c r="B89" s="30"/>
      <c r="C89" s="75" t="s">
        <v>306</v>
      </c>
      <c r="D89" s="75"/>
      <c r="E89" s="8"/>
      <c r="F89" s="8"/>
      <c r="G89" s="75" t="s">
        <v>113</v>
      </c>
      <c r="H89" s="75"/>
      <c r="I89" s="75"/>
      <c r="J89" s="75"/>
      <c r="K89" s="8"/>
      <c r="L89" s="8"/>
      <c r="M89" s="8"/>
      <c r="N89" s="75" t="s">
        <v>307</v>
      </c>
      <c r="O89" s="75"/>
      <c r="P89" s="75"/>
      <c r="Q89" s="75"/>
      <c r="R89" s="8"/>
      <c r="S89" s="8"/>
    </row>
    <row r="90" spans="1:19" ht="15.75">
      <c r="C90" s="75" t="s">
        <v>21</v>
      </c>
      <c r="D90" s="75"/>
      <c r="E90" s="8"/>
      <c r="F90" s="8"/>
      <c r="G90" s="75" t="s">
        <v>51</v>
      </c>
      <c r="H90" s="75"/>
      <c r="I90" s="75"/>
      <c r="J90" s="75"/>
      <c r="K90" s="8"/>
      <c r="L90" s="8"/>
      <c r="M90" s="8"/>
      <c r="N90" s="75" t="s">
        <v>30</v>
      </c>
      <c r="O90" s="75"/>
      <c r="P90" s="75"/>
      <c r="Q90" s="75"/>
      <c r="R90" s="8"/>
    </row>
    <row r="97" spans="19:19" ht="15.75">
      <c r="S97" s="47"/>
    </row>
  </sheetData>
  <mergeCells count="17">
    <mergeCell ref="C21:D21"/>
    <mergeCell ref="G21:J21"/>
    <mergeCell ref="N21:Q21"/>
    <mergeCell ref="A1:S1"/>
    <mergeCell ref="A2:S2"/>
    <mergeCell ref="C20:D20"/>
    <mergeCell ref="G20:J20"/>
    <mergeCell ref="N20:Q20"/>
    <mergeCell ref="C90:D90"/>
    <mergeCell ref="G90:J90"/>
    <mergeCell ref="N90:Q90"/>
    <mergeCell ref="A25:S25"/>
    <mergeCell ref="A26:S26"/>
    <mergeCell ref="A27:S27"/>
    <mergeCell ref="C89:D89"/>
    <mergeCell ref="G89:J89"/>
    <mergeCell ref="N89:Q89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Administrativos</vt:lpstr>
      <vt:lpstr>Fortalecimiento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OFICILIA MAYOR</dc:creator>
  <cp:lastModifiedBy>OFICILIA MAYOR</cp:lastModifiedBy>
  <cp:lastPrinted>2020-06-11T17:33:22Z</cp:lastPrinted>
  <dcterms:created xsi:type="dcterms:W3CDTF">2015-12-18T16:14:16Z</dcterms:created>
  <dcterms:modified xsi:type="dcterms:W3CDTF">2020-10-05T18:02:11Z</dcterms:modified>
</cp:coreProperties>
</file>